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3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33.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30.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32.xml"/>
  <Override ContentType="application/vnd.openxmlformats-officedocument.drawing+xml" PartName="/xl/drawings/drawing23.xml"/>
  <Override ContentType="application/vnd.openxmlformats-officedocument.drawing+xml" PartName="/xl/drawings/drawing3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Budsjett per avdeling" sheetId="1" r:id="rId4"/>
    <sheet state="visible" name="Forside" sheetId="2" r:id="rId5"/>
    <sheet state="visible" name="Kontoplan" sheetId="3" r:id="rId6"/>
    <sheet state="visible" name="HJELP" sheetId="4" r:id="rId7"/>
    <sheet state="visible" name="Avdelinger" sheetId="5" r:id="rId8"/>
    <sheet state="visible" name="Likviditetsbudsjett" sheetId="6" r:id="rId9"/>
    <sheet state="visible" name="MAL avdelinger" sheetId="7" r:id="rId10"/>
    <sheet state="visible" name="Drift" sheetId="8" r:id="rId11"/>
    <sheet state="visible" name="Hovedstyret" sheetId="9" r:id="rId12"/>
    <sheet state="visible" name="Administrasjonen" sheetId="10" r:id="rId13"/>
    <sheet state="visible" name="Amerikansk Fotball" sheetId="11" r:id="rId14"/>
    <sheet state="visible" name="Basketball" sheetId="12" r:id="rId15"/>
    <sheet state="visible" name="Cageball" sheetId="13" r:id="rId16"/>
    <sheet state="visible" name="Cheerleading" sheetId="14" r:id="rId17"/>
    <sheet state="visible" name="Dans" sheetId="15" r:id="rId18"/>
    <sheet state="visible" name="Fotball" sheetId="16" r:id="rId19"/>
    <sheet state="visible" name="Golf" sheetId="17" r:id="rId20"/>
    <sheet state="visible" name="Håndball" sheetId="18" r:id="rId21"/>
    <sheet state="visible" name="Innebandy" sheetId="19" r:id="rId22"/>
    <sheet state="visible" name="Lacrosse" sheetId="20" r:id="rId23"/>
    <sheet state="visible" name="Langrenn" sheetId="21" r:id="rId24"/>
    <sheet state="visible" name="Pole Fitness" sheetId="22" r:id="rId25"/>
    <sheet state="visible" name="Roing" sheetId="23" r:id="rId26"/>
    <sheet state="visible" name="Seiling" sheetId="24" r:id="rId27"/>
    <sheet state="visible" name="Sjakk" sheetId="25" r:id="rId28"/>
    <sheet state="visible" name="Ski og brett" sheetId="26" r:id="rId29"/>
    <sheet state="visible" name="Squash" sheetId="27" r:id="rId30"/>
    <sheet state="visible" name="Tennis" sheetId="28" r:id="rId31"/>
    <sheet state="visible" name="Volleyball" sheetId="29" r:id="rId32"/>
    <sheet state="visible" name="Klatring" sheetId="30" r:id="rId33"/>
    <sheet state="visible" name="Discogolf" sheetId="31" r:id="rId34"/>
    <sheet state="visible" name="Padel" sheetId="32" r:id="rId35"/>
    <sheet state="visible" name="Kanonball" sheetId="33" r:id="rId36"/>
  </sheets>
  <definedNames>
    <definedName name="kostnad_konto">Kontoplan!$B$12:$B$55</definedName>
  </definedNames>
  <calcPr/>
  <extLst>
    <ext uri="GoogleSheetsCustomDataVersion1">
      <go:sheetsCustomData xmlns:go="http://customooxmlschemas.google.com/" r:id="rId37" roundtripDataSignature="AMtx7mgnFtCYyPcTxTVbdDv9G+vobGihcQ=="/>
    </ext>
  </extLst>
</workbook>
</file>

<file path=xl/sharedStrings.xml><?xml version="1.0" encoding="utf-8"?>
<sst xmlns="http://schemas.openxmlformats.org/spreadsheetml/2006/main" count="1502" uniqueCount="187">
  <si>
    <t>BUDSJETT PER AVDELING</t>
  </si>
  <si>
    <t>ALLE AVDELINGER</t>
  </si>
  <si>
    <t>INNTEKTER</t>
  </si>
  <si>
    <t>Konto</t>
  </si>
  <si>
    <t>Beskrivelse</t>
  </si>
  <si>
    <t>Budsjett i fjor</t>
  </si>
  <si>
    <t>Faktisk i fjor</t>
  </si>
  <si>
    <t>Budsjett</t>
  </si>
  <si>
    <t>Drift</t>
  </si>
  <si>
    <t>Hovedstyret</t>
  </si>
  <si>
    <t>Administrasjonen</t>
  </si>
  <si>
    <t>Amerikansk Fotball</t>
  </si>
  <si>
    <t>Basketball</t>
  </si>
  <si>
    <t>Cageball</t>
  </si>
  <si>
    <t>Cheerleading</t>
  </si>
  <si>
    <t>Dans</t>
  </si>
  <si>
    <t>Fotball</t>
  </si>
  <si>
    <t>Golf</t>
  </si>
  <si>
    <t>Håndball</t>
  </si>
  <si>
    <t>Innebandy</t>
  </si>
  <si>
    <t>Lacrosse</t>
  </si>
  <si>
    <t>Langrenn</t>
  </si>
  <si>
    <t>Pole Fitness</t>
  </si>
  <si>
    <t>Roing</t>
  </si>
  <si>
    <t>Seiling</t>
  </si>
  <si>
    <t>Sjakk</t>
  </si>
  <si>
    <t>Ski og brett</t>
  </si>
  <si>
    <t>Squash</t>
  </si>
  <si>
    <t>Tennis</t>
  </si>
  <si>
    <t>Volleyball</t>
  </si>
  <si>
    <t>SUM INNTEKTER</t>
  </si>
  <si>
    <t>KOSTNADER</t>
  </si>
  <si>
    <t>SUM KOSTNADER</t>
  </si>
  <si>
    <t>RESULTAT</t>
  </si>
  <si>
    <t>Resultatmål</t>
  </si>
  <si>
    <t>Differanse</t>
  </si>
  <si>
    <t>BUDSJETT</t>
  </si>
  <si>
    <t>BI Athletics</t>
  </si>
  <si>
    <t>År:</t>
  </si>
  <si>
    <t>Navn:</t>
  </si>
  <si>
    <t>Thea Mørck</t>
  </si>
  <si>
    <t>E-post:</t>
  </si>
  <si>
    <t>okonomi@biathletics.no</t>
  </si>
  <si>
    <t>Mobil:</t>
  </si>
  <si>
    <r>
      <rPr>
        <rFont val="Calibri (Body)"/>
        <color theme="1"/>
        <sz val="16.0"/>
      </rPr>
      <t>LES DETTE!</t>
    </r>
    <r>
      <rPr>
        <rFont val="Calibri"/>
        <color theme="1"/>
        <sz val="12.0"/>
      </rPr>
      <t xml:space="preserve">
Dette er oppsummeringen av alle avdelingsregnskapene. Hver avdeling skal listes i kolonne A i "Avdelinger" og få sitt eget ark med avdelingsnavn som arknavn (må være samnme som er listet i kolonne A). Bruk "MAL avdelinger" som mal for nye ark (kopier hele arket ved å høyreklikke på arknavnet, velg flytt og kopier, klikk på Lag en kopi og OK).</t>
    </r>
  </si>
  <si>
    <t>KONTOPLAN</t>
  </si>
  <si>
    <t>SØK:</t>
  </si>
  <si>
    <t>Område</t>
  </si>
  <si>
    <t>Kontonr</t>
  </si>
  <si>
    <t>Kontonavn</t>
  </si>
  <si>
    <t>MVA</t>
  </si>
  <si>
    <t>Forklaring</t>
  </si>
  <si>
    <t>Stikkord</t>
  </si>
  <si>
    <t>Inntekt</t>
  </si>
  <si>
    <t>Salgsinntekter, avgiftspliktig</t>
  </si>
  <si>
    <t>Nei*</t>
  </si>
  <si>
    <t>Alle inntekter til bedrifter som er avgiftspliktige. Dette er typisk inntekter relatert til annonser, utleie av utstyr (f.eks båt m/u skipper). Disse har utgående mva på 25%. BUDSJETTER UTEN MVA! SPØR ØKONOMIANSVARLIG OM DU ER USIKKER</t>
  </si>
  <si>
    <t>Sponsorinntekt</t>
  </si>
  <si>
    <t>Inntekter fra sponsoravtaler med bedrifter. Dette inkluderer alle kostnader bedriften faktureres (trykk, annonsering osv). Alle sponsoravtaler har utgående mva på 25%. BUDSJETTER UTEN MVA! SPØR ØKONOMIANSVARLIG OM DU ER USIKKER</t>
  </si>
  <si>
    <t>Sponsor, bedrift,</t>
  </si>
  <si>
    <t>Salgsinntekter, avgiftsfri</t>
  </si>
  <si>
    <t>Nei</t>
  </si>
  <si>
    <t>Alle inntekter som ikke passer inn andre steder. Dette inkluderer alle inntekter fra medlemmer (utenom medlemskontingent og treningsavgift).</t>
  </si>
  <si>
    <t>Billetter, salg, klær, genser</t>
  </si>
  <si>
    <t>Dugnad</t>
  </si>
  <si>
    <t>Inntekter for dugnadsarbeid utført for eksterne aktører, eller interne bøter for ikke å møte på dugnad.</t>
  </si>
  <si>
    <t>Tilskudd fra Oslo Kommune</t>
  </si>
  <si>
    <t>Momskompensasjon</t>
  </si>
  <si>
    <t>Grasrotandelen Norsk Tipping</t>
  </si>
  <si>
    <t>Annen driftsrelatert inntekt</t>
  </si>
  <si>
    <t>Internstøtte BI Athletics</t>
  </si>
  <si>
    <t>Medlemskontingent</t>
  </si>
  <si>
    <t>Medlemskontingent fra medlemmer</t>
  </si>
  <si>
    <t>Medlemskontingent, medlemskap, treningsavgift, avgift,</t>
  </si>
  <si>
    <t>Gruppeavgift</t>
  </si>
  <si>
    <t>Gruppeavgift fra medlemmer (går direkte til gruppen)</t>
  </si>
  <si>
    <t>Treningsavgift</t>
  </si>
  <si>
    <t>Treningsavgift fra medlemmer (brukes ved differensiering av kostnater for trening. Går direkte til gruppen)</t>
  </si>
  <si>
    <t>Kontingent fra BI-studenter</t>
  </si>
  <si>
    <t>Kontingent, tilskudd, støtte</t>
  </si>
  <si>
    <t>Støtte fra BISO</t>
  </si>
  <si>
    <t>Støtte fra BISO (skal primært brukes av BI Athletics sentralt)</t>
  </si>
  <si>
    <t>Tilskudd, støtte</t>
  </si>
  <si>
    <t>Støtte fra BI</t>
  </si>
  <si>
    <t>Støtte fra BI (skal primært brukes av BI Athletics sentralt)</t>
  </si>
  <si>
    <t>Støtte fra Velferdstinget</t>
  </si>
  <si>
    <t>Støtte fra NSI</t>
  </si>
  <si>
    <t>Annen støtte</t>
  </si>
  <si>
    <t>Kostnad</t>
  </si>
  <si>
    <t>Lunsjkort</t>
  </si>
  <si>
    <t>Kun for Administrasjonen</t>
  </si>
  <si>
    <t>intern bevertning, styregodtgjørelse, godtgjørelse, fordel, lunsj, mat</t>
  </si>
  <si>
    <t>Styrekostnader</t>
  </si>
  <si>
    <t>Alle kostnader for styret/administrasjonen der de ikke betaler egenandel (altså kostnad for foreningen). Dette gjelder mat, sosiale aktiviteter, gensere o.l. Skal også brukes der hvor styrets del er en del av en større utgift (f.eks styregensere som en del av en større genserbestilling).</t>
  </si>
  <si>
    <t>Styrekostnad, intern bevertning, styregodtgjørelse, godtgjørelse, styrefordel, fordel</t>
  </si>
  <si>
    <t>Leiekostnad idrett</t>
  </si>
  <si>
    <t>Alle typer leiekostnader som er relatert til idrett (baneleie, halleie, utsty osv)</t>
  </si>
  <si>
    <t>Leie, baneleie, halleie, utstyrsleie, leie av utsty</t>
  </si>
  <si>
    <t>Leiekostnad annen</t>
  </si>
  <si>
    <t>Leiekostnad som ikke er relatert til idrett, f.eks hytteleie</t>
  </si>
  <si>
    <t>Leie, leiebil, bil, hytteleie, hytte</t>
  </si>
  <si>
    <t>Idrettsutstyr</t>
  </si>
  <si>
    <t>Driftsmateriale</t>
  </si>
  <si>
    <t>Alt av materiale kjøpt inn til drift. F.eks sportsutstyr</t>
  </si>
  <si>
    <t>Andre driftskostnader</t>
  </si>
  <si>
    <t>Kostnader relatert til drift som ikke er materiale</t>
  </si>
  <si>
    <t>Drakter</t>
  </si>
  <si>
    <t xml:space="preserve">All bekledning som kjøpes inn felles og som brukes i gjennomføring av sporten. De bør være like for alle utøverne. I tillegg til vanlige drakter er dette langrennsdrakter, </t>
  </si>
  <si>
    <t>Bekledning, klær, drakt, drakter</t>
  </si>
  <si>
    <t>Annet klær</t>
  </si>
  <si>
    <t>All annen bekledning</t>
  </si>
  <si>
    <t>Bekledning, klær, genser, jakke, caps, shorts, t-skjorte, tskjorte</t>
  </si>
  <si>
    <t>Reparasjon og vedlikehold</t>
  </si>
  <si>
    <t>Kostnader til reparasjon av utstyr (båter, pole stenger, hjelmer osv)</t>
  </si>
  <si>
    <t>Reparasjon, vedlikehold, utstyr, båt, hjelm</t>
  </si>
  <si>
    <t>Regnskapshonorar</t>
  </si>
  <si>
    <t>Dommerhonorar</t>
  </si>
  <si>
    <t>Honorar til dommer for kamp/konkurranse</t>
  </si>
  <si>
    <t>Dommer, dommerhonorar, dommergodtgjørelse, dommerkostnad</t>
  </si>
  <si>
    <t>Trenerhonorar</t>
  </si>
  <si>
    <t>Honorar/"lønn" til trener. OBS! BI Athletics betaler ikke ut lønn. Trenere må fakturere BI Athletics fra eget firma (f.eks enkeltpersonforetak). Treneren er selv ansvarlig for at gjeldende skatte- og avgiftsregler følges.</t>
  </si>
  <si>
    <t>Trener, trenerhonorar, trenerlønn,</t>
  </si>
  <si>
    <t>Kontorrekvisita</t>
  </si>
  <si>
    <t>Datakostnad</t>
  </si>
  <si>
    <t>Alle datarelaterte kostnader (ikke kostnader til markedsføring f.eks gjennom Facebook)</t>
  </si>
  <si>
    <t>Domenenavn, webhotell, webside, hjemmeside, e-post, epost, server, konsulent,</t>
  </si>
  <si>
    <t>Møte, kurs, oppdatering o.l</t>
  </si>
  <si>
    <t>KUN kostnader til interne møter (årsmøte/generalforsamling, styremøter (ikke mat/goder styremedlemmene får - dette skal føres på 5995)), kurs for å vedlikeholde eller fornye kunnskap (lederkurs, trenerkurs osv). MERK: kun der utvalget tar kostnaden (gjelder altså ikke Båtførerprøven for Aquila)</t>
  </si>
  <si>
    <t xml:space="preserve">Møte, styremøte, generalforsamling, årsmøte, kurs, kursing, opplæring, oppdatering, </t>
  </si>
  <si>
    <t>Mobil</t>
  </si>
  <si>
    <t>Reisekostnad idrett</t>
  </si>
  <si>
    <t>Bilgodtgjørelse etter fastsatte satser. Bilgodtgjørelsen inkluderer alle kostnader utenom bomavgift</t>
  </si>
  <si>
    <t>Bilgodtgjørelse, drivstoff, bom, bomavgift, bompenger</t>
  </si>
  <si>
    <t>Reisekostnad annet</t>
  </si>
  <si>
    <t>Annen reisekostnad, f.eks buss, taxi osv. Merk: inkluderer IKKE leie av buss (dette føres 6490 Annen leiekostnad)</t>
  </si>
  <si>
    <t>Reisekostnad, reise, buss, taxi</t>
  </si>
  <si>
    <t>Arrangement, idrett</t>
  </si>
  <si>
    <t>Arrangement, ikke idrett</t>
  </si>
  <si>
    <t>Markedsføring</t>
  </si>
  <si>
    <t>Kostnader tilknyttet markedsføring, inkludert trykk og annonsering (f.eks Facebook)</t>
  </si>
  <si>
    <t>Markedsføring, trykk, annonse, annonsering, facebook, twitter, instagram, sosiale medier, SoMe,</t>
  </si>
  <si>
    <t>Representasjon</t>
  </si>
  <si>
    <t>Alle kostnader hvor et medlem representerer foreningen utad (ikke sportslig). F.eks ball eller andre sosiale arrangementer hos eksterne parter, Velferdstinget, NSI samlinger (som ikke er 6860 møter, kurs eller oppdatering). Denne kontoen vil som regel kun brukes av Hovedstyret eller Administrasjonen</t>
  </si>
  <si>
    <t>Bot</t>
  </si>
  <si>
    <t>Bøter som ikke kan forventes å dekkes av medlemmene selv. F.eks hvis en ikke klarer å stille lag til en kamp.</t>
  </si>
  <si>
    <t>Bot, bøter, kamp, serie, konkurranse</t>
  </si>
  <si>
    <t>Kontingent</t>
  </si>
  <si>
    <t xml:space="preserve">Påmeldingsavgift for å delta i konkurranse/kontingent betalt for å delta i seriespill eller være medlem av særforbund. </t>
  </si>
  <si>
    <t xml:space="preserve">Kontingent, seriespill, konkurranse, påmeldingsavgift, påmeldingsgebyr, startavgift, </t>
  </si>
  <si>
    <t>Gave</t>
  </si>
  <si>
    <t>Gave til interne eller eksterne. Dette inkluderer blomster. Skal være forhåndsgodkjent!</t>
  </si>
  <si>
    <t>Gave, blomster, gavekort</t>
  </si>
  <si>
    <t>Forsikringspremie</t>
  </si>
  <si>
    <t>Alle forsikringskostnader.</t>
  </si>
  <si>
    <t>Forsikring,</t>
  </si>
  <si>
    <t>Bank og kortgebyr</t>
  </si>
  <si>
    <t>Internstøtte grupper</t>
  </si>
  <si>
    <t>Annen renteinntekt</t>
  </si>
  <si>
    <t>Annen rentekostnad</t>
  </si>
  <si>
    <t>Annen finanskostnad</t>
  </si>
  <si>
    <t>HJELP</t>
  </si>
  <si>
    <t>KOMMER
Ta kontakt med økonomiansvarlig</t>
  </si>
  <si>
    <t>Avdeling</t>
  </si>
  <si>
    <t>Alle avdelinger skal ha eget ark. Kopier malen.</t>
  </si>
  <si>
    <t>Ikke legg inn noen annen informasjon enn navnet på avdelingen i listen i kolonne A. Navnet er må være likt navnet i arket</t>
  </si>
  <si>
    <t>Pole fitness</t>
  </si>
  <si>
    <t>Ski og Brett</t>
  </si>
  <si>
    <t>Klatring</t>
  </si>
  <si>
    <t>Discogolf</t>
  </si>
  <si>
    <t>Padel</t>
  </si>
  <si>
    <t>Kanonball</t>
  </si>
  <si>
    <t>LIKVIDITETSBUDSJETT</t>
  </si>
  <si>
    <t>Januar</t>
  </si>
  <si>
    <t>Februar</t>
  </si>
  <si>
    <t>Mars</t>
  </si>
  <si>
    <t>April</t>
  </si>
  <si>
    <t>Mai</t>
  </si>
  <si>
    <t>Juni</t>
  </si>
  <si>
    <t>Juli</t>
  </si>
  <si>
    <t>August</t>
  </si>
  <si>
    <t>September</t>
  </si>
  <si>
    <t>Oktober</t>
  </si>
  <si>
    <t>November</t>
  </si>
  <si>
    <t>Desember</t>
  </si>
  <si>
    <t>Kommentar</t>
  </si>
  <si>
    <t>IKKE KLAR</t>
  </si>
  <si>
    <t>Ingen styrekostnader??</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</si>
</sst>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_-* #,##0_-;\-* #,##0_-;_-* &quot;-&quot;??_-;_-@"/>
  </numFmts>
  <fonts count="11">
    <font>
      <sz val="12.0"/>
      <color theme="1"/>
      <name val="Calibri"/>
      <scheme val="minor"/>
    </font>
    <font>
      <sz val="28.0"/>
      <color theme="1"/>
      <name val="Calibri"/>
    </font>
    <font/>
    <font>
      <sz val="16.0"/>
      <color theme="1"/>
      <name val="Calibri"/>
    </font>
    <font>
      <sz val="12.0"/>
      <color theme="1"/>
      <name val="Calibri"/>
    </font>
    <font>
      <sz val="12.0"/>
      <color theme="0"/>
      <name val="Calibri"/>
    </font>
    <font>
      <b/>
      <sz val="12.0"/>
      <color theme="1"/>
      <name val="Calibri"/>
    </font>
    <font>
      <i/>
      <sz val="12.0"/>
      <color theme="1"/>
      <name val="Calibri"/>
    </font>
    <font>
      <sz val="20.0"/>
      <color theme="1"/>
      <name val="Calibri"/>
    </font>
    <font>
      <sz val="18.0"/>
      <color theme="1"/>
      <name val="Calibri"/>
    </font>
    <font>
      <color theme="1"/>
      <name val="Calibri"/>
    </font>
  </fonts>
  <fills count="6">
    <fill>
      <patternFill patternType="none"/>
    </fill>
    <fill>
      <patternFill patternType="lightGray"/>
    </fill>
    <fill>
      <patternFill patternType="solid">
        <fgColor theme="0"/>
        <bgColor theme="0"/>
      </patternFill>
    </fill>
    <fill>
      <patternFill patternType="solid">
        <fgColor rgb="FF757070"/>
        <bgColor rgb="FF757070"/>
      </patternFill>
    </fill>
    <fill>
      <patternFill patternType="solid">
        <fgColor rgb="FFE2EFD9"/>
        <bgColor rgb="FFE2EFD9"/>
      </patternFill>
    </fill>
    <fill>
      <patternFill patternType="solid">
        <fgColor rgb="FFF2F2F2"/>
        <bgColor rgb="FFF2F2F2"/>
      </patternFill>
    </fill>
  </fills>
  <borders count="11">
    <border/>
    <border>
      <left/>
      <top/>
      <bottom/>
    </border>
    <border>
      <top/>
      <bottom/>
    </border>
    <border>
      <left/>
      <right/>
      <top/>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top/>
    </border>
    <border>
      <top/>
    </border>
    <border>
      <left/>
    </border>
    <border>
      <left style="thin">
        <color rgb="FF000000"/>
      </left>
      <right style="thin">
        <color rgb="FF000000"/>
      </right>
      <top/>
      <bottom style="thin">
        <color rgb="FF000000"/>
      </bottom>
    </border>
  </borders>
  <cellStyleXfs count="1">
    <xf borderId="0" fillId="0" fontId="0" numFmtId="0" applyAlignment="1" applyFont="1"/>
  </cellStyleXfs>
  <cellXfs count="50">
    <xf borderId="0" fillId="0" fontId="0" numFmtId="0" xfId="0" applyAlignment="1" applyFont="1">
      <alignment readingOrder="0" shrinkToFit="0" vertical="bottom" wrapText="0"/>
    </xf>
    <xf borderId="1" fillId="2" fontId="1" numFmtId="0" xfId="0" applyAlignment="1" applyBorder="1" applyFill="1" applyFont="1">
      <alignment horizontal="center" vertical="center"/>
    </xf>
    <xf borderId="2" fillId="0" fontId="2" numFmtId="0" xfId="0" applyBorder="1" applyFont="1"/>
    <xf borderId="1" fillId="2" fontId="3" numFmtId="0" xfId="0" applyAlignment="1" applyBorder="1" applyFont="1">
      <alignment horizontal="center" vertical="center"/>
    </xf>
    <xf borderId="3" fillId="2" fontId="4" numFmtId="0" xfId="0" applyBorder="1" applyFont="1"/>
    <xf borderId="1" fillId="3" fontId="5" numFmtId="0" xfId="0" applyAlignment="1" applyBorder="1" applyFill="1" applyFont="1">
      <alignment horizontal="center"/>
    </xf>
    <xf borderId="4" fillId="2" fontId="6" numFmtId="0" xfId="0" applyBorder="1" applyFont="1"/>
    <xf borderId="4" fillId="4" fontId="6" numFmtId="0" xfId="0" applyBorder="1" applyFill="1" applyFont="1"/>
    <xf borderId="4" fillId="2" fontId="4" numFmtId="0" xfId="0" applyBorder="1" applyFont="1"/>
    <xf borderId="4" fillId="5" fontId="4" numFmtId="164" xfId="0" applyBorder="1" applyFill="1" applyFont="1" applyNumberFormat="1"/>
    <xf borderId="4" fillId="4" fontId="4" numFmtId="164" xfId="0" applyBorder="1" applyFont="1" applyNumberFormat="1"/>
    <xf borderId="4" fillId="2" fontId="4" numFmtId="164" xfId="0" applyBorder="1" applyFont="1" applyNumberFormat="1"/>
    <xf borderId="3" fillId="2" fontId="4" numFmtId="164" xfId="0" applyBorder="1" applyFont="1" applyNumberFormat="1"/>
    <xf borderId="5" fillId="2" fontId="6" numFmtId="0" xfId="0" applyAlignment="1" applyBorder="1" applyFont="1">
      <alignment horizontal="left"/>
    </xf>
    <xf borderId="6" fillId="0" fontId="2" numFmtId="0" xfId="0" applyBorder="1" applyFont="1"/>
    <xf borderId="4" fillId="2" fontId="6" numFmtId="164" xfId="0" applyBorder="1" applyFont="1" applyNumberFormat="1"/>
    <xf borderId="4" fillId="4" fontId="6" numFmtId="164" xfId="0" applyBorder="1" applyFont="1" applyNumberFormat="1"/>
    <xf borderId="3" fillId="2" fontId="7" numFmtId="0" xfId="0" applyBorder="1" applyFont="1"/>
    <xf borderId="3" fillId="2" fontId="7" numFmtId="164" xfId="0" applyBorder="1" applyFont="1" applyNumberFormat="1"/>
    <xf borderId="7" fillId="2" fontId="1" numFmtId="0" xfId="0" applyAlignment="1" applyBorder="1" applyFont="1">
      <alignment horizontal="center" vertical="center"/>
    </xf>
    <xf borderId="8" fillId="0" fontId="2" numFmtId="0" xfId="0" applyBorder="1" applyFont="1"/>
    <xf borderId="9" fillId="0" fontId="2" numFmtId="0" xfId="0" applyBorder="1" applyFont="1"/>
    <xf borderId="1" fillId="2" fontId="3" numFmtId="0" xfId="0" applyAlignment="1" applyBorder="1" applyFont="1">
      <alignment horizontal="center"/>
    </xf>
    <xf borderId="3" fillId="2" fontId="3" numFmtId="0" xfId="0" applyAlignment="1" applyBorder="1" applyFont="1">
      <alignment vertical="center"/>
    </xf>
    <xf borderId="3" fillId="2" fontId="3" numFmtId="0" xfId="0" applyAlignment="1" applyBorder="1" applyFont="1">
      <alignment horizontal="right" vertical="center"/>
    </xf>
    <xf borderId="3" fillId="2" fontId="3" numFmtId="0" xfId="0" applyAlignment="1" applyBorder="1" applyFont="1">
      <alignment horizontal="center" vertical="center"/>
    </xf>
    <xf borderId="3" fillId="5" fontId="3" numFmtId="0" xfId="0" applyAlignment="1" applyBorder="1" applyFont="1">
      <alignment horizontal="left" readingOrder="0" vertical="center"/>
    </xf>
    <xf borderId="3" fillId="5" fontId="3" numFmtId="0" xfId="0" applyAlignment="1" applyBorder="1" applyFont="1">
      <alignment horizontal="left" vertical="center"/>
    </xf>
    <xf borderId="3" fillId="2" fontId="4" numFmtId="0" xfId="0" applyAlignment="1" applyBorder="1" applyFont="1">
      <alignment vertical="center"/>
    </xf>
    <xf borderId="7" fillId="2" fontId="4" numFmtId="0" xfId="0" applyAlignment="1" applyBorder="1" applyFont="1">
      <alignment horizontal="center" shrinkToFit="0" vertical="center" wrapText="1"/>
    </xf>
    <xf borderId="1" fillId="2" fontId="4" numFmtId="0" xfId="0" applyAlignment="1" applyBorder="1" applyFont="1">
      <alignment horizontal="center"/>
    </xf>
    <xf borderId="7" fillId="2" fontId="3" numFmtId="0" xfId="0" applyAlignment="1" applyBorder="1" applyFont="1">
      <alignment horizontal="center" vertical="center"/>
    </xf>
    <xf borderId="3" fillId="2" fontId="8" numFmtId="0" xfId="0" applyAlignment="1" applyBorder="1" applyFont="1">
      <alignment horizontal="right" vertical="center"/>
    </xf>
    <xf borderId="0" fillId="0" fontId="8" numFmtId="0" xfId="0" applyAlignment="1" applyFont="1">
      <alignment vertical="center"/>
    </xf>
    <xf borderId="5" fillId="5" fontId="8" numFmtId="0" xfId="0" applyAlignment="1" applyBorder="1" applyFont="1">
      <alignment horizontal="center" vertical="center"/>
    </xf>
    <xf borderId="10" fillId="2" fontId="6" numFmtId="0" xfId="0" applyBorder="1" applyFont="1"/>
    <xf borderId="4" fillId="2" fontId="4" numFmtId="0" xfId="0" applyAlignment="1" applyBorder="1" applyFont="1">
      <alignment vertical="center"/>
    </xf>
    <xf borderId="4" fillId="0" fontId="4" numFmtId="0" xfId="0" applyAlignment="1" applyBorder="1" applyFont="1">
      <alignment vertical="center"/>
    </xf>
    <xf borderId="4" fillId="0" fontId="4" numFmtId="0" xfId="0" applyAlignment="1" applyBorder="1" applyFont="1">
      <alignment shrinkToFit="0" vertical="center" wrapText="1"/>
    </xf>
    <xf borderId="3" fillId="2" fontId="4" numFmtId="0" xfId="0" applyAlignment="1" applyBorder="1" applyFont="1">
      <alignment horizontal="right"/>
    </xf>
    <xf borderId="7" fillId="2" fontId="3" numFmtId="0" xfId="0" applyAlignment="1" applyBorder="1" applyFont="1">
      <alignment horizontal="center" shrinkToFit="0" vertical="center" wrapText="1"/>
    </xf>
    <xf borderId="0" fillId="0" fontId="6" numFmtId="0" xfId="0" applyFont="1"/>
    <xf borderId="0" fillId="0" fontId="9" numFmtId="0" xfId="0" applyFont="1"/>
    <xf borderId="0" fillId="0" fontId="10" numFmtId="0" xfId="0" applyFont="1"/>
    <xf borderId="0" fillId="0" fontId="4" numFmtId="0" xfId="0" applyFont="1"/>
    <xf borderId="3" fillId="2" fontId="6" numFmtId="0" xfId="0" applyBorder="1" applyFont="1"/>
    <xf borderId="4" fillId="5" fontId="4" numFmtId="0" xfId="0" applyBorder="1" applyFont="1"/>
    <xf borderId="7" fillId="2" fontId="9" numFmtId="0" xfId="0" applyAlignment="1" applyBorder="1" applyFont="1">
      <alignment horizontal="center" vertical="center"/>
    </xf>
    <xf borderId="1" fillId="2" fontId="7" numFmtId="0" xfId="0" applyAlignment="1" applyBorder="1" applyFont="1">
      <alignment horizontal="center" vertical="center"/>
    </xf>
    <xf borderId="1" fillId="2" fontId="9" numFmtId="0" xfId="0" applyAlignment="1" applyBorder="1" applyFont="1">
      <alignment horizontal="center" vertical="center"/>
    </xf>
  </cellXfs>
  <cellStyles count="1">
    <cellStyle xfId="0" name="Normal" builtinId="0"/>
  </cellStyles>
  <dxfs count="1">
    <dxf>
      <font>
        <color rgb="FF006100"/>
      </font>
      <fill>
        <patternFill patternType="solid">
          <fgColor rgb="FFC6EFCE"/>
          <bgColor rgb="FFC6EFCE"/>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worksheet" Target="worksheets/sheet26.xml"/><Relationship Id="rId7" Type="http://schemas.openxmlformats.org/officeDocument/2006/relationships/worksheet" Target="worksheets/sheet4.xml"/><Relationship Id="rId8" Type="http://schemas.openxmlformats.org/officeDocument/2006/relationships/worksheet" Target="worksheets/sheet5.xml"/><Relationship Id="rId31" Type="http://schemas.openxmlformats.org/officeDocument/2006/relationships/worksheet" Target="worksheets/sheet28.xml"/><Relationship Id="rId30" Type="http://schemas.openxmlformats.org/officeDocument/2006/relationships/worksheet" Target="worksheets/sheet27.xml"/><Relationship Id="rId11" Type="http://schemas.openxmlformats.org/officeDocument/2006/relationships/worksheet" Target="worksheets/sheet8.xml"/><Relationship Id="rId33" Type="http://schemas.openxmlformats.org/officeDocument/2006/relationships/worksheet" Target="worksheets/sheet30.xml"/><Relationship Id="rId10" Type="http://schemas.openxmlformats.org/officeDocument/2006/relationships/worksheet" Target="worksheets/sheet7.xml"/><Relationship Id="rId32" Type="http://schemas.openxmlformats.org/officeDocument/2006/relationships/worksheet" Target="worksheets/sheet29.xml"/><Relationship Id="rId13" Type="http://schemas.openxmlformats.org/officeDocument/2006/relationships/worksheet" Target="worksheets/sheet10.xml"/><Relationship Id="rId35" Type="http://schemas.openxmlformats.org/officeDocument/2006/relationships/worksheet" Target="worksheets/sheet32.xml"/><Relationship Id="rId12" Type="http://schemas.openxmlformats.org/officeDocument/2006/relationships/worksheet" Target="worksheets/sheet9.xml"/><Relationship Id="rId34" Type="http://schemas.openxmlformats.org/officeDocument/2006/relationships/worksheet" Target="worksheets/sheet31.xml"/><Relationship Id="rId15" Type="http://schemas.openxmlformats.org/officeDocument/2006/relationships/worksheet" Target="worksheets/sheet12.xml"/><Relationship Id="rId37" Type="http://customschemas.google.com/relationships/workbookmetadata" Target="metadata"/><Relationship Id="rId14" Type="http://schemas.openxmlformats.org/officeDocument/2006/relationships/worksheet" Target="worksheets/sheet11.xml"/><Relationship Id="rId36" Type="http://schemas.openxmlformats.org/officeDocument/2006/relationships/worksheet" Target="worksheets/sheet33.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371475</xdr:colOff>
      <xdr:row>25</xdr:row>
      <xdr:rowOff>133350</xdr:rowOff>
    </xdr:from>
    <xdr:ext cx="4114800" cy="53340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3648075</xdr:colOff>
      <xdr:row>22</xdr:row>
      <xdr:rowOff>114300</xdr:rowOff>
    </xdr:from>
    <xdr:ext cx="2295525" cy="1762125"/>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2EFD9"/>
    <pageSetUpPr/>
  </sheetPr>
  <sheetViews>
    <sheetView workbookViewId="0">
      <pane xSplit="5.0" ySplit="7.0" topLeftCell="F8" activePane="bottomRight" state="frozen"/>
      <selection activeCell="F1" sqref="F1" pane="topRight"/>
      <selection activeCell="A8" sqref="A8" pane="bottomLeft"/>
      <selection activeCell="F8" sqref="F8" pane="bottomRight"/>
    </sheetView>
  </sheetViews>
  <sheetFormatPr customHeight="1" defaultColWidth="11.22" defaultRowHeight="15.0"/>
  <cols>
    <col customWidth="1" min="1" max="1" width="10.78"/>
    <col customWidth="1" min="2" max="2" width="24.78"/>
    <col customWidth="1" min="3" max="5" width="12.44"/>
    <col customWidth="1" min="6" max="27" width="10.78"/>
  </cols>
  <sheetData>
    <row r="1" ht="39.75" customHeight="1">
      <c r="A1" s="1" t="s">
        <v>0</v>
      </c>
      <c r="B1" s="2"/>
      <c r="C1" s="2"/>
      <c r="D1" s="2"/>
      <c r="E1" s="2"/>
      <c r="F1" s="2"/>
      <c r="G1" s="2"/>
      <c r="H1" s="2"/>
      <c r="I1" s="2"/>
      <c r="J1" s="2"/>
      <c r="K1" s="2"/>
      <c r="L1" s="2"/>
      <c r="M1" s="2"/>
      <c r="N1" s="2"/>
      <c r="O1" s="2"/>
      <c r="P1" s="2"/>
      <c r="Q1" s="2"/>
      <c r="R1" s="2"/>
      <c r="S1" s="2"/>
      <c r="T1" s="2"/>
      <c r="U1" s="2"/>
      <c r="V1" s="2"/>
      <c r="W1" s="2"/>
      <c r="X1" s="2"/>
      <c r="Y1" s="2"/>
      <c r="Z1" s="2"/>
      <c r="AA1" s="2"/>
    </row>
    <row r="2" ht="19.5" customHeight="1">
      <c r="A2" s="3" t="str">
        <f>Forside!B4</f>
        <v>BI Athletics</v>
      </c>
      <c r="B2" s="2"/>
      <c r="C2" s="2"/>
      <c r="D2" s="2"/>
      <c r="E2" s="2"/>
      <c r="F2" s="2"/>
      <c r="G2" s="2"/>
      <c r="H2" s="2"/>
      <c r="I2" s="2"/>
      <c r="J2" s="2"/>
      <c r="K2" s="2"/>
      <c r="L2" s="2"/>
      <c r="M2" s="2"/>
      <c r="N2" s="2"/>
      <c r="O2" s="2"/>
      <c r="P2" s="2"/>
      <c r="Q2" s="2"/>
      <c r="R2" s="2"/>
      <c r="S2" s="2"/>
      <c r="T2" s="2"/>
      <c r="U2" s="2"/>
      <c r="V2" s="2"/>
      <c r="W2" s="2"/>
      <c r="X2" s="2"/>
      <c r="Y2" s="2"/>
      <c r="Z2" s="2"/>
      <c r="AA2" s="2"/>
    </row>
    <row r="3" ht="19.5" customHeight="1">
      <c r="A3" s="3" t="s">
        <v>1</v>
      </c>
      <c r="B3" s="2"/>
      <c r="C3" s="2"/>
      <c r="D3" s="2"/>
      <c r="E3" s="2"/>
      <c r="F3" s="2"/>
      <c r="G3" s="2"/>
      <c r="H3" s="2"/>
      <c r="I3" s="2"/>
      <c r="J3" s="2"/>
      <c r="K3" s="2"/>
      <c r="L3" s="2"/>
      <c r="M3" s="2"/>
      <c r="N3" s="2"/>
      <c r="O3" s="2"/>
      <c r="P3" s="2"/>
      <c r="Q3" s="2"/>
      <c r="R3" s="2"/>
      <c r="S3" s="2"/>
      <c r="T3" s="2"/>
      <c r="U3" s="2"/>
      <c r="V3" s="2"/>
      <c r="W3" s="2"/>
      <c r="X3" s="2"/>
      <c r="Y3" s="2"/>
      <c r="Z3" s="2"/>
      <c r="AA3" s="2"/>
    </row>
    <row r="4" ht="19.5" customHeight="1">
      <c r="A4" s="3"/>
      <c r="B4" s="2"/>
      <c r="C4" s="2"/>
      <c r="D4" s="2"/>
      <c r="E4" s="2"/>
      <c r="F4" s="2"/>
      <c r="G4" s="2"/>
      <c r="H4" s="2"/>
      <c r="I4" s="2"/>
      <c r="J4" s="2"/>
      <c r="K4" s="2"/>
      <c r="L4" s="2"/>
      <c r="M4" s="2"/>
      <c r="N4" s="2"/>
      <c r="O4" s="2"/>
      <c r="P4" s="2"/>
      <c r="Q4" s="2"/>
      <c r="R4" s="2"/>
      <c r="S4" s="4"/>
      <c r="T4" s="4"/>
      <c r="U4" s="4"/>
      <c r="V4" s="4"/>
      <c r="W4" s="4"/>
      <c r="X4" s="4"/>
      <c r="Y4" s="4"/>
      <c r="Z4" s="4"/>
      <c r="AA4" s="4"/>
    </row>
    <row r="5" ht="15.75" customHeight="1">
      <c r="A5" s="5" t="s">
        <v>2</v>
      </c>
      <c r="B5" s="2"/>
      <c r="C5" s="2"/>
      <c r="D5" s="2"/>
      <c r="E5" s="2"/>
      <c r="F5" s="2"/>
      <c r="G5" s="2"/>
      <c r="H5" s="2"/>
      <c r="I5" s="2"/>
      <c r="J5" s="2"/>
      <c r="K5" s="2"/>
      <c r="L5" s="2"/>
      <c r="M5" s="2"/>
      <c r="N5" s="2"/>
      <c r="O5" s="2"/>
      <c r="P5" s="2"/>
      <c r="Q5" s="2"/>
      <c r="R5" s="2"/>
      <c r="S5" s="2"/>
      <c r="T5" s="2"/>
      <c r="U5" s="2"/>
      <c r="V5" s="2"/>
      <c r="W5" s="2"/>
      <c r="X5" s="2"/>
      <c r="Y5" s="2"/>
      <c r="Z5" s="2"/>
      <c r="AA5" s="2"/>
    </row>
    <row r="6" ht="15.75" customHeight="1">
      <c r="A6" s="4"/>
      <c r="B6" s="4"/>
      <c r="C6" s="4"/>
      <c r="D6" s="4"/>
      <c r="E6" s="4"/>
      <c r="F6" s="4"/>
      <c r="G6" s="4"/>
      <c r="H6" s="4"/>
      <c r="I6" s="4"/>
      <c r="J6" s="4"/>
      <c r="K6" s="4"/>
      <c r="L6" s="4"/>
      <c r="M6" s="4"/>
      <c r="N6" s="4"/>
      <c r="O6" s="4"/>
      <c r="P6" s="4"/>
      <c r="Q6" s="4"/>
      <c r="R6" s="4"/>
      <c r="S6" s="4"/>
      <c r="T6" s="4"/>
      <c r="U6" s="4"/>
      <c r="V6" s="4"/>
      <c r="W6" s="4"/>
      <c r="X6" s="4"/>
      <c r="Y6" s="4"/>
      <c r="Z6" s="4"/>
      <c r="AA6" s="4"/>
    </row>
    <row r="7" ht="15.75" customHeight="1">
      <c r="A7" s="6" t="s">
        <v>3</v>
      </c>
      <c r="B7" s="6" t="s">
        <v>4</v>
      </c>
      <c r="C7" s="6" t="s">
        <v>5</v>
      </c>
      <c r="D7" s="6" t="s">
        <v>6</v>
      </c>
      <c r="E7" s="7" t="s">
        <v>7</v>
      </c>
      <c r="F7" s="6" t="s">
        <v>8</v>
      </c>
      <c r="G7" s="6" t="s">
        <v>9</v>
      </c>
      <c r="H7" s="6" t="s">
        <v>10</v>
      </c>
      <c r="I7" s="6" t="s">
        <v>11</v>
      </c>
      <c r="J7" s="6" t="s">
        <v>12</v>
      </c>
      <c r="K7" s="6" t="s">
        <v>13</v>
      </c>
      <c r="L7" s="6" t="s">
        <v>14</v>
      </c>
      <c r="M7" s="6" t="s">
        <v>15</v>
      </c>
      <c r="N7" s="6" t="s">
        <v>16</v>
      </c>
      <c r="O7" s="6" t="s">
        <v>17</v>
      </c>
      <c r="P7" s="6" t="s">
        <v>18</v>
      </c>
      <c r="Q7" s="6" t="s">
        <v>19</v>
      </c>
      <c r="R7" s="6" t="s">
        <v>20</v>
      </c>
      <c r="S7" s="6" t="s">
        <v>21</v>
      </c>
      <c r="T7" s="6" t="s">
        <v>22</v>
      </c>
      <c r="U7" s="6" t="s">
        <v>23</v>
      </c>
      <c r="V7" s="6" t="s">
        <v>24</v>
      </c>
      <c r="W7" s="6" t="s">
        <v>25</v>
      </c>
      <c r="X7" s="6" t="s">
        <v>26</v>
      </c>
      <c r="Y7" s="6" t="s">
        <v>27</v>
      </c>
      <c r="Z7" s="6" t="s">
        <v>28</v>
      </c>
      <c r="AA7" s="6" t="s">
        <v>29</v>
      </c>
    </row>
    <row r="8" ht="15.75" customHeight="1">
      <c r="A8" s="8">
        <f>Kontoplan!B11</f>
        <v>3000</v>
      </c>
      <c r="B8" s="8" t="str">
        <f>Kontoplan!C11</f>
        <v>Salgsinntekter, avgiftspliktig</v>
      </c>
      <c r="C8" s="9"/>
      <c r="D8" s="9"/>
      <c r="E8" s="10">
        <f t="shared" ref="E8:E25" si="2">SUMIF(F8:AA8,"&lt;&gt;#REF!")</f>
        <v>0</v>
      </c>
      <c r="F8" s="11">
        <f t="shared" ref="F8:AA8" si="1">IFERROR(SUMIF($A$8:$A$65,$A8,INDIRECT("'"&amp;F$7&amp;"'!"&amp;"$E$13:$E$60")),"ARK MANGLER!")</f>
        <v>0</v>
      </c>
      <c r="G8" s="11">
        <f t="shared" si="1"/>
        <v>0</v>
      </c>
      <c r="H8" s="11">
        <f t="shared" si="1"/>
        <v>0</v>
      </c>
      <c r="I8" s="11">
        <f t="shared" si="1"/>
        <v>0</v>
      </c>
      <c r="J8" s="11">
        <f t="shared" si="1"/>
        <v>0</v>
      </c>
      <c r="K8" s="11">
        <f t="shared" si="1"/>
        <v>0</v>
      </c>
      <c r="L8" s="11">
        <f t="shared" si="1"/>
        <v>0</v>
      </c>
      <c r="M8" s="11">
        <f t="shared" si="1"/>
        <v>0</v>
      </c>
      <c r="N8" s="11">
        <f t="shared" si="1"/>
        <v>0</v>
      </c>
      <c r="O8" s="11">
        <f t="shared" si="1"/>
        <v>0</v>
      </c>
      <c r="P8" s="11">
        <f t="shared" si="1"/>
        <v>0</v>
      </c>
      <c r="Q8" s="11">
        <f t="shared" si="1"/>
        <v>0</v>
      </c>
      <c r="R8" s="11">
        <f t="shared" si="1"/>
        <v>0</v>
      </c>
      <c r="S8" s="11">
        <f t="shared" si="1"/>
        <v>0</v>
      </c>
      <c r="T8" s="11">
        <f t="shared" si="1"/>
        <v>0</v>
      </c>
      <c r="U8" s="11">
        <f t="shared" si="1"/>
        <v>0</v>
      </c>
      <c r="V8" s="11">
        <f t="shared" si="1"/>
        <v>0</v>
      </c>
      <c r="W8" s="11">
        <f t="shared" si="1"/>
        <v>0</v>
      </c>
      <c r="X8" s="11">
        <f t="shared" si="1"/>
        <v>0</v>
      </c>
      <c r="Y8" s="11">
        <f t="shared" si="1"/>
        <v>0</v>
      </c>
      <c r="Z8" s="11">
        <f t="shared" si="1"/>
        <v>0</v>
      </c>
      <c r="AA8" s="11">
        <f t="shared" si="1"/>
        <v>0</v>
      </c>
    </row>
    <row r="9" ht="15.75" customHeight="1">
      <c r="A9" s="8">
        <f>Kontoplan!B12</f>
        <v>3009</v>
      </c>
      <c r="B9" s="8" t="str">
        <f>Kontoplan!C12</f>
        <v>Sponsorinntekt</v>
      </c>
      <c r="C9" s="9"/>
      <c r="D9" s="9"/>
      <c r="E9" s="10">
        <f t="shared" si="2"/>
        <v>-30000</v>
      </c>
      <c r="F9" s="11">
        <f t="shared" ref="F9:AA9" si="3">IFERROR(SUMIF($A$8:$A$65,$A9,INDIRECT("'"&amp;F$7&amp;"'!"&amp;"$E$13:$E$60")),"ARK MANGLER!")</f>
        <v>0</v>
      </c>
      <c r="G9" s="11">
        <f t="shared" si="3"/>
        <v>0</v>
      </c>
      <c r="H9" s="11">
        <f t="shared" si="3"/>
        <v>0</v>
      </c>
      <c r="I9" s="11">
        <f t="shared" si="3"/>
        <v>0</v>
      </c>
      <c r="J9" s="11">
        <f t="shared" si="3"/>
        <v>0</v>
      </c>
      <c r="K9" s="11">
        <f t="shared" si="3"/>
        <v>0</v>
      </c>
      <c r="L9" s="11">
        <f t="shared" si="3"/>
        <v>0</v>
      </c>
      <c r="M9" s="11">
        <f t="shared" si="3"/>
        <v>0</v>
      </c>
      <c r="N9" s="11">
        <f t="shared" si="3"/>
        <v>0</v>
      </c>
      <c r="O9" s="11">
        <f t="shared" si="3"/>
        <v>0</v>
      </c>
      <c r="P9" s="11">
        <f t="shared" si="3"/>
        <v>-20000</v>
      </c>
      <c r="Q9" s="11">
        <f t="shared" si="3"/>
        <v>0</v>
      </c>
      <c r="R9" s="11">
        <f t="shared" si="3"/>
        <v>0</v>
      </c>
      <c r="S9" s="11">
        <f t="shared" si="3"/>
        <v>0</v>
      </c>
      <c r="T9" s="11">
        <f t="shared" si="3"/>
        <v>0</v>
      </c>
      <c r="U9" s="11">
        <f t="shared" si="3"/>
        <v>0</v>
      </c>
      <c r="V9" s="11">
        <f t="shared" si="3"/>
        <v>-10000</v>
      </c>
      <c r="W9" s="11">
        <f t="shared" si="3"/>
        <v>0</v>
      </c>
      <c r="X9" s="11">
        <f t="shared" si="3"/>
        <v>0</v>
      </c>
      <c r="Y9" s="11">
        <f t="shared" si="3"/>
        <v>0</v>
      </c>
      <c r="Z9" s="11">
        <f t="shared" si="3"/>
        <v>0</v>
      </c>
      <c r="AA9" s="11">
        <f t="shared" si="3"/>
        <v>0</v>
      </c>
    </row>
    <row r="10" ht="15.75" customHeight="1">
      <c r="A10" s="8">
        <f>Kontoplan!B13</f>
        <v>3100</v>
      </c>
      <c r="B10" s="8" t="str">
        <f>Kontoplan!C13</f>
        <v>Salgsinntekter, avgiftsfri</v>
      </c>
      <c r="C10" s="9"/>
      <c r="D10" s="9"/>
      <c r="E10" s="10">
        <f t="shared" si="2"/>
        <v>-1499850.5</v>
      </c>
      <c r="F10" s="11">
        <f t="shared" ref="F10:AA10" si="4">IFERROR(SUMIF($A$8:$A$65,$A10,INDIRECT("'"&amp;F$7&amp;"'!"&amp;"$E$13:$E$60")),"ARK MANGLER!")</f>
        <v>0</v>
      </c>
      <c r="G10" s="11">
        <f t="shared" si="4"/>
        <v>0</v>
      </c>
      <c r="H10" s="11">
        <f t="shared" si="4"/>
        <v>0</v>
      </c>
      <c r="I10" s="11">
        <f t="shared" si="4"/>
        <v>-15000</v>
      </c>
      <c r="J10" s="11">
        <f t="shared" si="4"/>
        <v>-5000</v>
      </c>
      <c r="K10" s="11">
        <f t="shared" si="4"/>
        <v>-32764.5</v>
      </c>
      <c r="L10" s="11">
        <f t="shared" si="4"/>
        <v>-250415</v>
      </c>
      <c r="M10" s="11">
        <f t="shared" si="4"/>
        <v>0</v>
      </c>
      <c r="N10" s="11">
        <f t="shared" si="4"/>
        <v>-36000</v>
      </c>
      <c r="O10" s="11">
        <f t="shared" si="4"/>
        <v>-18000</v>
      </c>
      <c r="P10" s="11">
        <f t="shared" si="4"/>
        <v>-84216</v>
      </c>
      <c r="Q10" s="11">
        <f t="shared" si="4"/>
        <v>-205500</v>
      </c>
      <c r="R10" s="11">
        <f t="shared" si="4"/>
        <v>-309200</v>
      </c>
      <c r="S10" s="11">
        <f t="shared" si="4"/>
        <v>0</v>
      </c>
      <c r="T10" s="11">
        <f t="shared" si="4"/>
        <v>-43150</v>
      </c>
      <c r="U10" s="11">
        <f t="shared" si="4"/>
        <v>-17000</v>
      </c>
      <c r="V10" s="11">
        <f t="shared" si="4"/>
        <v>-37500</v>
      </c>
      <c r="W10" s="11">
        <f t="shared" si="4"/>
        <v>0</v>
      </c>
      <c r="X10" s="11">
        <f t="shared" si="4"/>
        <v>-271300</v>
      </c>
      <c r="Y10" s="11">
        <f t="shared" si="4"/>
        <v>-67500</v>
      </c>
      <c r="Z10" s="11">
        <f t="shared" si="4"/>
        <v>-42000</v>
      </c>
      <c r="AA10" s="11">
        <f t="shared" si="4"/>
        <v>-65305</v>
      </c>
    </row>
    <row r="11" ht="15.75" customHeight="1">
      <c r="A11" s="8">
        <f>Kontoplan!B14</f>
        <v>3101</v>
      </c>
      <c r="B11" s="8" t="str">
        <f>Kontoplan!C14</f>
        <v>Dugnad</v>
      </c>
      <c r="C11" s="9"/>
      <c r="D11" s="9"/>
      <c r="E11" s="10">
        <f t="shared" si="2"/>
        <v>-83000</v>
      </c>
      <c r="F11" s="11">
        <f t="shared" ref="F11:AA11" si="5">IFERROR(SUMIF($A$8:$A$65,$A11,INDIRECT("'"&amp;F$7&amp;"'!"&amp;"$E$13:$E$60")),"ARK MANGLER!")</f>
        <v>0</v>
      </c>
      <c r="G11" s="11">
        <f t="shared" si="5"/>
        <v>0</v>
      </c>
      <c r="H11" s="11">
        <f t="shared" si="5"/>
        <v>0</v>
      </c>
      <c r="I11" s="11">
        <f t="shared" si="5"/>
        <v>0</v>
      </c>
      <c r="J11" s="11">
        <f t="shared" si="5"/>
        <v>0</v>
      </c>
      <c r="K11" s="11">
        <f t="shared" si="5"/>
        <v>0</v>
      </c>
      <c r="L11" s="11">
        <f t="shared" si="5"/>
        <v>-16000</v>
      </c>
      <c r="M11" s="11">
        <f t="shared" si="5"/>
        <v>0</v>
      </c>
      <c r="N11" s="11">
        <f t="shared" si="5"/>
        <v>-15000</v>
      </c>
      <c r="O11" s="11">
        <f t="shared" si="5"/>
        <v>0</v>
      </c>
      <c r="P11" s="11">
        <f t="shared" si="5"/>
        <v>-52000</v>
      </c>
      <c r="Q11" s="11">
        <f t="shared" si="5"/>
        <v>0</v>
      </c>
      <c r="R11" s="11">
        <f t="shared" si="5"/>
        <v>0</v>
      </c>
      <c r="S11" s="11">
        <f t="shared" si="5"/>
        <v>0</v>
      </c>
      <c r="T11" s="11">
        <f t="shared" si="5"/>
        <v>0</v>
      </c>
      <c r="U11" s="11">
        <f t="shared" si="5"/>
        <v>0</v>
      </c>
      <c r="V11" s="11">
        <f t="shared" si="5"/>
        <v>0</v>
      </c>
      <c r="W11" s="11">
        <f t="shared" si="5"/>
        <v>0</v>
      </c>
      <c r="X11" s="11">
        <f t="shared" si="5"/>
        <v>0</v>
      </c>
      <c r="Y11" s="11">
        <f t="shared" si="5"/>
        <v>0</v>
      </c>
      <c r="Z11" s="11">
        <f t="shared" si="5"/>
        <v>0</v>
      </c>
      <c r="AA11" s="11">
        <f t="shared" si="5"/>
        <v>0</v>
      </c>
    </row>
    <row r="12" ht="15.75" customHeight="1">
      <c r="A12" s="8">
        <f>Kontoplan!B15</f>
        <v>3410</v>
      </c>
      <c r="B12" s="8" t="str">
        <f>Kontoplan!C15</f>
        <v>Tilskudd fra Oslo Kommune</v>
      </c>
      <c r="C12" s="9"/>
      <c r="D12" s="9"/>
      <c r="E12" s="10">
        <f t="shared" si="2"/>
        <v>-251000</v>
      </c>
      <c r="F12" s="11">
        <f t="shared" ref="F12:AA12" si="6">IFERROR(SUMIF($A$8:$A$65,$A12,INDIRECT("'"&amp;F$7&amp;"'!"&amp;"$E$13:$E$60")),"ARK MANGLER!")</f>
        <v>-251000</v>
      </c>
      <c r="G12" s="11">
        <f t="shared" si="6"/>
        <v>0</v>
      </c>
      <c r="H12" s="11">
        <f t="shared" si="6"/>
        <v>0</v>
      </c>
      <c r="I12" s="11">
        <f t="shared" si="6"/>
        <v>0</v>
      </c>
      <c r="J12" s="11">
        <f t="shared" si="6"/>
        <v>0</v>
      </c>
      <c r="K12" s="11">
        <f t="shared" si="6"/>
        <v>0</v>
      </c>
      <c r="L12" s="11">
        <f t="shared" si="6"/>
        <v>0</v>
      </c>
      <c r="M12" s="11">
        <f t="shared" si="6"/>
        <v>0</v>
      </c>
      <c r="N12" s="11">
        <f t="shared" si="6"/>
        <v>0</v>
      </c>
      <c r="O12" s="11">
        <f t="shared" si="6"/>
        <v>0</v>
      </c>
      <c r="P12" s="11">
        <f t="shared" si="6"/>
        <v>0</v>
      </c>
      <c r="Q12" s="11">
        <f t="shared" si="6"/>
        <v>0</v>
      </c>
      <c r="R12" s="11">
        <f t="shared" si="6"/>
        <v>0</v>
      </c>
      <c r="S12" s="11">
        <f t="shared" si="6"/>
        <v>0</v>
      </c>
      <c r="T12" s="11">
        <f t="shared" si="6"/>
        <v>0</v>
      </c>
      <c r="U12" s="11">
        <f t="shared" si="6"/>
        <v>0</v>
      </c>
      <c r="V12" s="11">
        <f t="shared" si="6"/>
        <v>0</v>
      </c>
      <c r="W12" s="11">
        <f t="shared" si="6"/>
        <v>0</v>
      </c>
      <c r="X12" s="11">
        <f t="shared" si="6"/>
        <v>0</v>
      </c>
      <c r="Y12" s="11">
        <f t="shared" si="6"/>
        <v>0</v>
      </c>
      <c r="Z12" s="11">
        <f t="shared" si="6"/>
        <v>0</v>
      </c>
      <c r="AA12" s="11">
        <f t="shared" si="6"/>
        <v>0</v>
      </c>
    </row>
    <row r="13" ht="15.75" customHeight="1">
      <c r="A13" s="8">
        <f>Kontoplan!B16</f>
        <v>3420</v>
      </c>
      <c r="B13" s="8" t="str">
        <f>Kontoplan!C16</f>
        <v>Momskompensasjon</v>
      </c>
      <c r="C13" s="9"/>
      <c r="D13" s="9"/>
      <c r="E13" s="10">
        <f t="shared" si="2"/>
        <v>-100000</v>
      </c>
      <c r="F13" s="11">
        <f t="shared" ref="F13:AA13" si="7">IFERROR(SUMIF($A$8:$A$65,$A13,INDIRECT("'"&amp;F$7&amp;"'!"&amp;"$E$13:$E$60")),"ARK MANGLER!")</f>
        <v>-100000</v>
      </c>
      <c r="G13" s="11">
        <f t="shared" si="7"/>
        <v>0</v>
      </c>
      <c r="H13" s="11">
        <f t="shared" si="7"/>
        <v>0</v>
      </c>
      <c r="I13" s="11">
        <f t="shared" si="7"/>
        <v>0</v>
      </c>
      <c r="J13" s="11">
        <f t="shared" si="7"/>
        <v>0</v>
      </c>
      <c r="K13" s="11">
        <f t="shared" si="7"/>
        <v>0</v>
      </c>
      <c r="L13" s="11">
        <f t="shared" si="7"/>
        <v>0</v>
      </c>
      <c r="M13" s="11">
        <f t="shared" si="7"/>
        <v>0</v>
      </c>
      <c r="N13" s="11">
        <f t="shared" si="7"/>
        <v>0</v>
      </c>
      <c r="O13" s="11">
        <f t="shared" si="7"/>
        <v>0</v>
      </c>
      <c r="P13" s="11">
        <f t="shared" si="7"/>
        <v>0</v>
      </c>
      <c r="Q13" s="11">
        <f t="shared" si="7"/>
        <v>0</v>
      </c>
      <c r="R13" s="11">
        <f t="shared" si="7"/>
        <v>0</v>
      </c>
      <c r="S13" s="11">
        <f t="shared" si="7"/>
        <v>0</v>
      </c>
      <c r="T13" s="11">
        <f t="shared" si="7"/>
        <v>0</v>
      </c>
      <c r="U13" s="11">
        <f t="shared" si="7"/>
        <v>0</v>
      </c>
      <c r="V13" s="11">
        <f t="shared" si="7"/>
        <v>0</v>
      </c>
      <c r="W13" s="11">
        <f t="shared" si="7"/>
        <v>0</v>
      </c>
      <c r="X13" s="11">
        <f t="shared" si="7"/>
        <v>0</v>
      </c>
      <c r="Y13" s="11">
        <f t="shared" si="7"/>
        <v>0</v>
      </c>
      <c r="Z13" s="11">
        <f t="shared" si="7"/>
        <v>0</v>
      </c>
      <c r="AA13" s="11">
        <f t="shared" si="7"/>
        <v>0</v>
      </c>
    </row>
    <row r="14" ht="15.75" customHeight="1">
      <c r="A14" s="8">
        <f>Kontoplan!B17</f>
        <v>3430</v>
      </c>
      <c r="B14" s="8" t="str">
        <f>Kontoplan!C17</f>
        <v>Grasrotandelen Norsk Tipping</v>
      </c>
      <c r="C14" s="9"/>
      <c r="D14" s="9"/>
      <c r="E14" s="10">
        <f t="shared" si="2"/>
        <v>0</v>
      </c>
      <c r="F14" s="11">
        <f t="shared" ref="F14:AA14" si="8">IFERROR(SUMIF($A$8:$A$65,$A14,INDIRECT("'"&amp;F$7&amp;"'!"&amp;"$E$13:$E$60")),"ARK MANGLER!")</f>
        <v>0</v>
      </c>
      <c r="G14" s="11">
        <f t="shared" si="8"/>
        <v>0</v>
      </c>
      <c r="H14" s="11">
        <f t="shared" si="8"/>
        <v>0</v>
      </c>
      <c r="I14" s="11">
        <f t="shared" si="8"/>
        <v>0</v>
      </c>
      <c r="J14" s="11">
        <f t="shared" si="8"/>
        <v>0</v>
      </c>
      <c r="K14" s="11">
        <f t="shared" si="8"/>
        <v>0</v>
      </c>
      <c r="L14" s="11">
        <f t="shared" si="8"/>
        <v>0</v>
      </c>
      <c r="M14" s="11">
        <f t="shared" si="8"/>
        <v>0</v>
      </c>
      <c r="N14" s="11">
        <f t="shared" si="8"/>
        <v>0</v>
      </c>
      <c r="O14" s="11">
        <f t="shared" si="8"/>
        <v>0</v>
      </c>
      <c r="P14" s="11">
        <f t="shared" si="8"/>
        <v>0</v>
      </c>
      <c r="Q14" s="11">
        <f t="shared" si="8"/>
        <v>0</v>
      </c>
      <c r="R14" s="11">
        <f t="shared" si="8"/>
        <v>0</v>
      </c>
      <c r="S14" s="11">
        <f t="shared" si="8"/>
        <v>0</v>
      </c>
      <c r="T14" s="11">
        <f t="shared" si="8"/>
        <v>0</v>
      </c>
      <c r="U14" s="11">
        <f t="shared" si="8"/>
        <v>0</v>
      </c>
      <c r="V14" s="11">
        <f t="shared" si="8"/>
        <v>0</v>
      </c>
      <c r="W14" s="11">
        <f t="shared" si="8"/>
        <v>0</v>
      </c>
      <c r="X14" s="11">
        <f t="shared" si="8"/>
        <v>0</v>
      </c>
      <c r="Y14" s="11">
        <f t="shared" si="8"/>
        <v>0</v>
      </c>
      <c r="Z14" s="11">
        <f t="shared" si="8"/>
        <v>0</v>
      </c>
      <c r="AA14" s="11">
        <f t="shared" si="8"/>
        <v>0</v>
      </c>
    </row>
    <row r="15" ht="15.75" customHeight="1">
      <c r="A15" s="8">
        <f>Kontoplan!B18</f>
        <v>3900</v>
      </c>
      <c r="B15" s="8" t="str">
        <f>Kontoplan!C18</f>
        <v>Annen driftsrelatert inntekt</v>
      </c>
      <c r="C15" s="9"/>
      <c r="D15" s="9"/>
      <c r="E15" s="10">
        <f t="shared" si="2"/>
        <v>0</v>
      </c>
      <c r="F15" s="11">
        <f t="shared" ref="F15:AA15" si="9">IFERROR(SUMIF($A$8:$A$65,$A15,INDIRECT("'"&amp;F$7&amp;"'!"&amp;"$E$13:$E$60")),"ARK MANGLER!")</f>
        <v>0</v>
      </c>
      <c r="G15" s="11">
        <f t="shared" si="9"/>
        <v>0</v>
      </c>
      <c r="H15" s="11">
        <f t="shared" si="9"/>
        <v>0</v>
      </c>
      <c r="I15" s="11">
        <f t="shared" si="9"/>
        <v>0</v>
      </c>
      <c r="J15" s="11">
        <f t="shared" si="9"/>
        <v>0</v>
      </c>
      <c r="K15" s="11">
        <f t="shared" si="9"/>
        <v>0</v>
      </c>
      <c r="L15" s="11">
        <f t="shared" si="9"/>
        <v>0</v>
      </c>
      <c r="M15" s="11">
        <f t="shared" si="9"/>
        <v>0</v>
      </c>
      <c r="N15" s="11">
        <f t="shared" si="9"/>
        <v>0</v>
      </c>
      <c r="O15" s="11">
        <f t="shared" si="9"/>
        <v>0</v>
      </c>
      <c r="P15" s="11">
        <f t="shared" si="9"/>
        <v>0</v>
      </c>
      <c r="Q15" s="11">
        <f t="shared" si="9"/>
        <v>0</v>
      </c>
      <c r="R15" s="11">
        <f t="shared" si="9"/>
        <v>0</v>
      </c>
      <c r="S15" s="11">
        <f t="shared" si="9"/>
        <v>0</v>
      </c>
      <c r="T15" s="11">
        <f t="shared" si="9"/>
        <v>0</v>
      </c>
      <c r="U15" s="11">
        <f t="shared" si="9"/>
        <v>0</v>
      </c>
      <c r="V15" s="11">
        <f t="shared" si="9"/>
        <v>0</v>
      </c>
      <c r="W15" s="11">
        <f t="shared" si="9"/>
        <v>0</v>
      </c>
      <c r="X15" s="11">
        <f t="shared" si="9"/>
        <v>0</v>
      </c>
      <c r="Y15" s="11">
        <f t="shared" si="9"/>
        <v>0</v>
      </c>
      <c r="Z15" s="11">
        <f t="shared" si="9"/>
        <v>0</v>
      </c>
      <c r="AA15" s="11">
        <f t="shared" si="9"/>
        <v>0</v>
      </c>
    </row>
    <row r="16" ht="15.75" customHeight="1">
      <c r="A16" s="8">
        <f>Kontoplan!B19</f>
        <v>3901</v>
      </c>
      <c r="B16" s="8" t="str">
        <f>Kontoplan!C19</f>
        <v>Internstøtte BI Athletics</v>
      </c>
      <c r="C16" s="9"/>
      <c r="D16" s="9"/>
      <c r="E16" s="10">
        <f t="shared" si="2"/>
        <v>-568484.2</v>
      </c>
      <c r="F16" s="11">
        <f t="shared" ref="F16:AA16" si="10">IFERROR(SUMIF($A$8:$A$65,$A16,INDIRECT("'"&amp;F$7&amp;"'!"&amp;"$E$13:$E$60")),"ARK MANGLER!")</f>
        <v>0</v>
      </c>
      <c r="G16" s="11">
        <f t="shared" si="10"/>
        <v>0</v>
      </c>
      <c r="H16" s="11">
        <f t="shared" si="10"/>
        <v>0</v>
      </c>
      <c r="I16" s="11">
        <f t="shared" si="10"/>
        <v>-22900</v>
      </c>
      <c r="J16" s="11">
        <f t="shared" si="10"/>
        <v>-15750</v>
      </c>
      <c r="K16" s="11">
        <f t="shared" si="10"/>
        <v>-23865.2</v>
      </c>
      <c r="L16" s="11">
        <f t="shared" si="10"/>
        <v>-82585</v>
      </c>
      <c r="M16" s="11">
        <f t="shared" si="10"/>
        <v>0</v>
      </c>
      <c r="N16" s="11">
        <f t="shared" si="10"/>
        <v>-27050</v>
      </c>
      <c r="O16" s="11">
        <f t="shared" si="10"/>
        <v>-24000</v>
      </c>
      <c r="P16" s="11">
        <f t="shared" si="10"/>
        <v>-41049</v>
      </c>
      <c r="Q16" s="11">
        <f t="shared" si="10"/>
        <v>-25700</v>
      </c>
      <c r="R16" s="11">
        <f t="shared" si="10"/>
        <v>-82170</v>
      </c>
      <c r="S16" s="11">
        <f t="shared" si="10"/>
        <v>0</v>
      </c>
      <c r="T16" s="11">
        <f t="shared" si="10"/>
        <v>-21040</v>
      </c>
      <c r="U16" s="11">
        <f t="shared" si="10"/>
        <v>-9000</v>
      </c>
      <c r="V16" s="11">
        <f t="shared" si="10"/>
        <v>-55800</v>
      </c>
      <c r="W16" s="11">
        <f t="shared" si="10"/>
        <v>0</v>
      </c>
      <c r="X16" s="11">
        <f t="shared" si="10"/>
        <v>-67075</v>
      </c>
      <c r="Y16" s="11">
        <f t="shared" si="10"/>
        <v>-25500</v>
      </c>
      <c r="Z16" s="11">
        <f t="shared" si="10"/>
        <v>-3600</v>
      </c>
      <c r="AA16" s="11">
        <f t="shared" si="10"/>
        <v>-41400</v>
      </c>
    </row>
    <row r="17" ht="15.75" customHeight="1">
      <c r="A17" s="8">
        <f>Kontoplan!B20</f>
        <v>3920</v>
      </c>
      <c r="B17" s="8" t="str">
        <f>Kontoplan!C20</f>
        <v>Medlemskontingent</v>
      </c>
      <c r="C17" s="9"/>
      <c r="D17" s="9"/>
      <c r="E17" s="10">
        <f t="shared" si="2"/>
        <v>-250000</v>
      </c>
      <c r="F17" s="11">
        <f t="shared" ref="F17:AA17" si="11">IFERROR(SUMIF($A$8:$A$65,$A17,INDIRECT("'"&amp;F$7&amp;"'!"&amp;"$E$13:$E$60")),"ARK MANGLER!")</f>
        <v>-250000</v>
      </c>
      <c r="G17" s="11">
        <f t="shared" si="11"/>
        <v>0</v>
      </c>
      <c r="H17" s="11">
        <f t="shared" si="11"/>
        <v>0</v>
      </c>
      <c r="I17" s="11">
        <f t="shared" si="11"/>
        <v>0</v>
      </c>
      <c r="J17" s="11">
        <f t="shared" si="11"/>
        <v>0</v>
      </c>
      <c r="K17" s="11">
        <f t="shared" si="11"/>
        <v>0</v>
      </c>
      <c r="L17" s="11">
        <f t="shared" si="11"/>
        <v>0</v>
      </c>
      <c r="M17" s="11">
        <f t="shared" si="11"/>
        <v>0</v>
      </c>
      <c r="N17" s="11">
        <f t="shared" si="11"/>
        <v>0</v>
      </c>
      <c r="O17" s="11">
        <f t="shared" si="11"/>
        <v>0</v>
      </c>
      <c r="P17" s="11">
        <f t="shared" si="11"/>
        <v>0</v>
      </c>
      <c r="Q17" s="11">
        <f t="shared" si="11"/>
        <v>0</v>
      </c>
      <c r="R17" s="11">
        <f t="shared" si="11"/>
        <v>0</v>
      </c>
      <c r="S17" s="11">
        <f t="shared" si="11"/>
        <v>0</v>
      </c>
      <c r="T17" s="11">
        <f t="shared" si="11"/>
        <v>0</v>
      </c>
      <c r="U17" s="11">
        <f t="shared" si="11"/>
        <v>0</v>
      </c>
      <c r="V17" s="11">
        <f t="shared" si="11"/>
        <v>0</v>
      </c>
      <c r="W17" s="11">
        <f t="shared" si="11"/>
        <v>0</v>
      </c>
      <c r="X17" s="11">
        <f t="shared" si="11"/>
        <v>0</v>
      </c>
      <c r="Y17" s="11">
        <f t="shared" si="11"/>
        <v>0</v>
      </c>
      <c r="Z17" s="11">
        <f t="shared" si="11"/>
        <v>0</v>
      </c>
      <c r="AA17" s="11">
        <f t="shared" si="11"/>
        <v>0</v>
      </c>
    </row>
    <row r="18" ht="15.75" customHeight="1">
      <c r="A18" s="8">
        <f>Kontoplan!B21</f>
        <v>3921</v>
      </c>
      <c r="B18" s="8" t="str">
        <f>Kontoplan!C21</f>
        <v>Gruppeavgift</v>
      </c>
      <c r="C18" s="9"/>
      <c r="D18" s="9"/>
      <c r="E18" s="10">
        <f t="shared" si="2"/>
        <v>-701500</v>
      </c>
      <c r="F18" s="11">
        <f t="shared" ref="F18:AA18" si="12">IFERROR(SUMIF($A$8:$A$65,$A18,INDIRECT("'"&amp;F$7&amp;"'!"&amp;"$E$13:$E$60")),"ARK MANGLER!")</f>
        <v>0</v>
      </c>
      <c r="G18" s="11">
        <f t="shared" si="12"/>
        <v>0</v>
      </c>
      <c r="H18" s="11">
        <f t="shared" si="12"/>
        <v>0</v>
      </c>
      <c r="I18" s="11">
        <f t="shared" si="12"/>
        <v>-29000</v>
      </c>
      <c r="J18" s="11">
        <f t="shared" si="12"/>
        <v>-13750</v>
      </c>
      <c r="K18" s="11">
        <f t="shared" si="12"/>
        <v>-63500</v>
      </c>
      <c r="L18" s="11">
        <f t="shared" si="12"/>
        <v>-7850</v>
      </c>
      <c r="M18" s="11">
        <f t="shared" si="12"/>
        <v>0</v>
      </c>
      <c r="N18" s="11">
        <f t="shared" si="12"/>
        <v>-72600</v>
      </c>
      <c r="O18" s="11">
        <f t="shared" si="12"/>
        <v>-50000</v>
      </c>
      <c r="P18" s="11">
        <f t="shared" si="12"/>
        <v>-2000</v>
      </c>
      <c r="Q18" s="11">
        <f t="shared" si="12"/>
        <v>-19800</v>
      </c>
      <c r="R18" s="11">
        <f t="shared" si="12"/>
        <v>-135600</v>
      </c>
      <c r="S18" s="11">
        <f t="shared" si="12"/>
        <v>0</v>
      </c>
      <c r="T18" s="11">
        <f t="shared" si="12"/>
        <v>-35200</v>
      </c>
      <c r="U18" s="11">
        <f t="shared" si="12"/>
        <v>-3000</v>
      </c>
      <c r="V18" s="11">
        <f t="shared" si="12"/>
        <v>-81000</v>
      </c>
      <c r="W18" s="11">
        <f t="shared" si="12"/>
        <v>0</v>
      </c>
      <c r="X18" s="11">
        <f t="shared" si="12"/>
        <v>-41850</v>
      </c>
      <c r="Y18" s="11">
        <f t="shared" si="12"/>
        <v>-4000</v>
      </c>
      <c r="Z18" s="11">
        <f t="shared" si="12"/>
        <v>-73500</v>
      </c>
      <c r="AA18" s="11">
        <f t="shared" si="12"/>
        <v>-68850</v>
      </c>
    </row>
    <row r="19" ht="15.75" customHeight="1">
      <c r="A19" s="8">
        <f>Kontoplan!B22</f>
        <v>3930</v>
      </c>
      <c r="B19" s="8" t="str">
        <f>Kontoplan!C22</f>
        <v>Treningsavgift</v>
      </c>
      <c r="C19" s="9"/>
      <c r="D19" s="9"/>
      <c r="E19" s="10">
        <f t="shared" si="2"/>
        <v>-79500</v>
      </c>
      <c r="F19" s="11">
        <f t="shared" ref="F19:AA19" si="13">IFERROR(SUMIF($A$8:$A$65,$A19,INDIRECT("'"&amp;F$7&amp;"'!"&amp;"$E$13:$E$60")),"ARK MANGLER!")</f>
        <v>0</v>
      </c>
      <c r="G19" s="11">
        <f t="shared" si="13"/>
        <v>0</v>
      </c>
      <c r="H19" s="11">
        <f t="shared" si="13"/>
        <v>0</v>
      </c>
      <c r="I19" s="11">
        <f t="shared" si="13"/>
        <v>0</v>
      </c>
      <c r="J19" s="11">
        <f t="shared" si="13"/>
        <v>0</v>
      </c>
      <c r="K19" s="11">
        <f t="shared" si="13"/>
        <v>0</v>
      </c>
      <c r="L19" s="11">
        <f t="shared" si="13"/>
        <v>0</v>
      </c>
      <c r="M19" s="11">
        <f t="shared" si="13"/>
        <v>0</v>
      </c>
      <c r="N19" s="11">
        <f t="shared" si="13"/>
        <v>0</v>
      </c>
      <c r="O19" s="11">
        <f t="shared" si="13"/>
        <v>0</v>
      </c>
      <c r="P19" s="11">
        <f t="shared" si="13"/>
        <v>0</v>
      </c>
      <c r="Q19" s="11">
        <f t="shared" si="13"/>
        <v>-33500</v>
      </c>
      <c r="R19" s="11">
        <f t="shared" si="13"/>
        <v>0</v>
      </c>
      <c r="S19" s="11">
        <f t="shared" si="13"/>
        <v>0</v>
      </c>
      <c r="T19" s="11">
        <f t="shared" si="13"/>
        <v>0</v>
      </c>
      <c r="U19" s="11">
        <f t="shared" si="13"/>
        <v>0</v>
      </c>
      <c r="V19" s="11">
        <f t="shared" si="13"/>
        <v>-46000</v>
      </c>
      <c r="W19" s="11">
        <f t="shared" si="13"/>
        <v>0</v>
      </c>
      <c r="X19" s="11">
        <f t="shared" si="13"/>
        <v>0</v>
      </c>
      <c r="Y19" s="11">
        <f t="shared" si="13"/>
        <v>0</v>
      </c>
      <c r="Z19" s="11">
        <f t="shared" si="13"/>
        <v>0</v>
      </c>
      <c r="AA19" s="11">
        <f t="shared" si="13"/>
        <v>0</v>
      </c>
    </row>
    <row r="20" ht="15.75" customHeight="1">
      <c r="A20" s="8">
        <f>Kontoplan!B23</f>
        <v>3990</v>
      </c>
      <c r="B20" s="8" t="str">
        <f>Kontoplan!C23</f>
        <v>Kontingent fra BI-studenter</v>
      </c>
      <c r="C20" s="9"/>
      <c r="D20" s="9"/>
      <c r="E20" s="10">
        <f t="shared" si="2"/>
        <v>-812000</v>
      </c>
      <c r="F20" s="11">
        <f t="shared" ref="F20:AA20" si="14">IFERROR(SUMIF($A$8:$A$65,$A20,INDIRECT("'"&amp;F$7&amp;"'!"&amp;"$E$13:$E$60")),"ARK MANGLER!")</f>
        <v>-812000</v>
      </c>
      <c r="G20" s="11">
        <f t="shared" si="14"/>
        <v>0</v>
      </c>
      <c r="H20" s="11">
        <f t="shared" si="14"/>
        <v>0</v>
      </c>
      <c r="I20" s="11">
        <f t="shared" si="14"/>
        <v>0</v>
      </c>
      <c r="J20" s="11">
        <f t="shared" si="14"/>
        <v>0</v>
      </c>
      <c r="K20" s="11">
        <f t="shared" si="14"/>
        <v>0</v>
      </c>
      <c r="L20" s="11">
        <f t="shared" si="14"/>
        <v>0</v>
      </c>
      <c r="M20" s="11">
        <f t="shared" si="14"/>
        <v>0</v>
      </c>
      <c r="N20" s="11">
        <f t="shared" si="14"/>
        <v>0</v>
      </c>
      <c r="O20" s="11">
        <f t="shared" si="14"/>
        <v>0</v>
      </c>
      <c r="P20" s="11">
        <f t="shared" si="14"/>
        <v>0</v>
      </c>
      <c r="Q20" s="11">
        <f t="shared" si="14"/>
        <v>0</v>
      </c>
      <c r="R20" s="11">
        <f t="shared" si="14"/>
        <v>0</v>
      </c>
      <c r="S20" s="11">
        <f t="shared" si="14"/>
        <v>0</v>
      </c>
      <c r="T20" s="11">
        <f t="shared" si="14"/>
        <v>0</v>
      </c>
      <c r="U20" s="11">
        <f t="shared" si="14"/>
        <v>0</v>
      </c>
      <c r="V20" s="11">
        <f t="shared" si="14"/>
        <v>0</v>
      </c>
      <c r="W20" s="11">
        <f t="shared" si="14"/>
        <v>0</v>
      </c>
      <c r="X20" s="11">
        <f t="shared" si="14"/>
        <v>0</v>
      </c>
      <c r="Y20" s="11">
        <f t="shared" si="14"/>
        <v>0</v>
      </c>
      <c r="Z20" s="11">
        <f t="shared" si="14"/>
        <v>0</v>
      </c>
      <c r="AA20" s="11">
        <f t="shared" si="14"/>
        <v>0</v>
      </c>
    </row>
    <row r="21" ht="15.75" customHeight="1">
      <c r="A21" s="8">
        <f>Kontoplan!B24</f>
        <v>3991</v>
      </c>
      <c r="B21" s="8" t="str">
        <f>Kontoplan!C24</f>
        <v>Støtte fra BISO</v>
      </c>
      <c r="C21" s="9"/>
      <c r="D21" s="9"/>
      <c r="E21" s="10">
        <f t="shared" si="2"/>
        <v>0</v>
      </c>
      <c r="F21" s="11">
        <f t="shared" ref="F21:AA21" si="15">IFERROR(SUMIF($A$8:$A$65,$A21,INDIRECT("'"&amp;F$7&amp;"'!"&amp;"$E$13:$E$60")),"ARK MANGLER!")</f>
        <v>0</v>
      </c>
      <c r="G21" s="11">
        <f t="shared" si="15"/>
        <v>0</v>
      </c>
      <c r="H21" s="11">
        <f t="shared" si="15"/>
        <v>0</v>
      </c>
      <c r="I21" s="11">
        <f t="shared" si="15"/>
        <v>0</v>
      </c>
      <c r="J21" s="11">
        <f t="shared" si="15"/>
        <v>0</v>
      </c>
      <c r="K21" s="11">
        <f t="shared" si="15"/>
        <v>0</v>
      </c>
      <c r="L21" s="11">
        <f t="shared" si="15"/>
        <v>0</v>
      </c>
      <c r="M21" s="11">
        <f t="shared" si="15"/>
        <v>0</v>
      </c>
      <c r="N21" s="11">
        <f t="shared" si="15"/>
        <v>0</v>
      </c>
      <c r="O21" s="11">
        <f t="shared" si="15"/>
        <v>0</v>
      </c>
      <c r="P21" s="11">
        <f t="shared" si="15"/>
        <v>0</v>
      </c>
      <c r="Q21" s="11">
        <f t="shared" si="15"/>
        <v>0</v>
      </c>
      <c r="R21" s="11">
        <f t="shared" si="15"/>
        <v>0</v>
      </c>
      <c r="S21" s="11">
        <f t="shared" si="15"/>
        <v>0</v>
      </c>
      <c r="T21" s="11">
        <f t="shared" si="15"/>
        <v>0</v>
      </c>
      <c r="U21" s="11">
        <f t="shared" si="15"/>
        <v>0</v>
      </c>
      <c r="V21" s="11">
        <f t="shared" si="15"/>
        <v>0</v>
      </c>
      <c r="W21" s="11">
        <f t="shared" si="15"/>
        <v>0</v>
      </c>
      <c r="X21" s="11">
        <f t="shared" si="15"/>
        <v>0</v>
      </c>
      <c r="Y21" s="11">
        <f t="shared" si="15"/>
        <v>0</v>
      </c>
      <c r="Z21" s="11">
        <f t="shared" si="15"/>
        <v>0</v>
      </c>
      <c r="AA21" s="11">
        <f t="shared" si="15"/>
        <v>0</v>
      </c>
    </row>
    <row r="22" ht="15.75" customHeight="1">
      <c r="A22" s="8">
        <f>Kontoplan!B25</f>
        <v>3992</v>
      </c>
      <c r="B22" s="8" t="str">
        <f>Kontoplan!C25</f>
        <v>Støtte fra BI</v>
      </c>
      <c r="C22" s="9"/>
      <c r="D22" s="9"/>
      <c r="E22" s="10">
        <f t="shared" si="2"/>
        <v>0</v>
      </c>
      <c r="F22" s="11">
        <f t="shared" ref="F22:AA22" si="16">IFERROR(SUMIF($A$8:$A$65,$A22,INDIRECT("'"&amp;F$7&amp;"'!"&amp;"$E$13:$E$60")),"ARK MANGLER!")</f>
        <v>0</v>
      </c>
      <c r="G22" s="11">
        <f t="shared" si="16"/>
        <v>0</v>
      </c>
      <c r="H22" s="11">
        <f t="shared" si="16"/>
        <v>0</v>
      </c>
      <c r="I22" s="11">
        <f t="shared" si="16"/>
        <v>0</v>
      </c>
      <c r="J22" s="11">
        <f t="shared" si="16"/>
        <v>0</v>
      </c>
      <c r="K22" s="11">
        <f t="shared" si="16"/>
        <v>0</v>
      </c>
      <c r="L22" s="11">
        <f t="shared" si="16"/>
        <v>0</v>
      </c>
      <c r="M22" s="11">
        <f t="shared" si="16"/>
        <v>0</v>
      </c>
      <c r="N22" s="11">
        <f t="shared" si="16"/>
        <v>0</v>
      </c>
      <c r="O22" s="11">
        <f t="shared" si="16"/>
        <v>0</v>
      </c>
      <c r="P22" s="11">
        <f t="shared" si="16"/>
        <v>0</v>
      </c>
      <c r="Q22" s="11">
        <f t="shared" si="16"/>
        <v>0</v>
      </c>
      <c r="R22" s="11">
        <f t="shared" si="16"/>
        <v>0</v>
      </c>
      <c r="S22" s="11">
        <f t="shared" si="16"/>
        <v>0</v>
      </c>
      <c r="T22" s="11">
        <f t="shared" si="16"/>
        <v>0</v>
      </c>
      <c r="U22" s="11">
        <f t="shared" si="16"/>
        <v>0</v>
      </c>
      <c r="V22" s="11">
        <f t="shared" si="16"/>
        <v>0</v>
      </c>
      <c r="W22" s="11">
        <f t="shared" si="16"/>
        <v>0</v>
      </c>
      <c r="X22" s="11">
        <f t="shared" si="16"/>
        <v>0</v>
      </c>
      <c r="Y22" s="11">
        <f t="shared" si="16"/>
        <v>0</v>
      </c>
      <c r="Z22" s="11">
        <f t="shared" si="16"/>
        <v>0</v>
      </c>
      <c r="AA22" s="11">
        <f t="shared" si="16"/>
        <v>0</v>
      </c>
    </row>
    <row r="23" ht="15.75" customHeight="1">
      <c r="A23" s="8">
        <f>Kontoplan!B26</f>
        <v>3993</v>
      </c>
      <c r="B23" s="8" t="str">
        <f>Kontoplan!C26</f>
        <v>Støtte fra Velferdstinget</v>
      </c>
      <c r="C23" s="9"/>
      <c r="D23" s="9"/>
      <c r="E23" s="10">
        <f t="shared" si="2"/>
        <v>-425000</v>
      </c>
      <c r="F23" s="11">
        <f t="shared" ref="F23:AA23" si="17">IFERROR(SUMIF($A$8:$A$65,$A23,INDIRECT("'"&amp;F$7&amp;"'!"&amp;"$E$13:$E$60")),"ARK MANGLER!")</f>
        <v>-425000</v>
      </c>
      <c r="G23" s="11">
        <f t="shared" si="17"/>
        <v>0</v>
      </c>
      <c r="H23" s="11">
        <f t="shared" si="17"/>
        <v>0</v>
      </c>
      <c r="I23" s="11">
        <f t="shared" si="17"/>
        <v>0</v>
      </c>
      <c r="J23" s="11">
        <f t="shared" si="17"/>
        <v>0</v>
      </c>
      <c r="K23" s="11">
        <f t="shared" si="17"/>
        <v>0</v>
      </c>
      <c r="L23" s="11">
        <f t="shared" si="17"/>
        <v>0</v>
      </c>
      <c r="M23" s="11">
        <f t="shared" si="17"/>
        <v>0</v>
      </c>
      <c r="N23" s="11">
        <f t="shared" si="17"/>
        <v>0</v>
      </c>
      <c r="O23" s="11">
        <f t="shared" si="17"/>
        <v>0</v>
      </c>
      <c r="P23" s="11">
        <f t="shared" si="17"/>
        <v>0</v>
      </c>
      <c r="Q23" s="11">
        <f t="shared" si="17"/>
        <v>0</v>
      </c>
      <c r="R23" s="11">
        <f t="shared" si="17"/>
        <v>0</v>
      </c>
      <c r="S23" s="11">
        <f t="shared" si="17"/>
        <v>0</v>
      </c>
      <c r="T23" s="11">
        <f t="shared" si="17"/>
        <v>0</v>
      </c>
      <c r="U23" s="11">
        <f t="shared" si="17"/>
        <v>0</v>
      </c>
      <c r="V23" s="11">
        <f t="shared" si="17"/>
        <v>0</v>
      </c>
      <c r="W23" s="11">
        <f t="shared" si="17"/>
        <v>0</v>
      </c>
      <c r="X23" s="11">
        <f t="shared" si="17"/>
        <v>0</v>
      </c>
      <c r="Y23" s="11">
        <f t="shared" si="17"/>
        <v>0</v>
      </c>
      <c r="Z23" s="11">
        <f t="shared" si="17"/>
        <v>0</v>
      </c>
      <c r="AA23" s="11">
        <f t="shared" si="17"/>
        <v>0</v>
      </c>
    </row>
    <row r="24" ht="15.75" customHeight="1">
      <c r="A24" s="8">
        <f>Kontoplan!B27</f>
        <v>3994</v>
      </c>
      <c r="B24" s="8" t="str">
        <f>Kontoplan!C27</f>
        <v>Støtte fra NSI</v>
      </c>
      <c r="C24" s="9"/>
      <c r="D24" s="9"/>
      <c r="E24" s="10">
        <f t="shared" si="2"/>
        <v>-99000</v>
      </c>
      <c r="F24" s="11">
        <f t="shared" ref="F24:AA24" si="18">IFERROR(SUMIF($A$8:$A$65,$A24,INDIRECT("'"&amp;F$7&amp;"'!"&amp;"$E$13:$E$60")),"ARK MANGLER!")</f>
        <v>0</v>
      </c>
      <c r="G24" s="11">
        <f t="shared" si="18"/>
        <v>0</v>
      </c>
      <c r="H24" s="11">
        <f t="shared" si="18"/>
        <v>0</v>
      </c>
      <c r="I24" s="11">
        <f t="shared" si="18"/>
        <v>0</v>
      </c>
      <c r="J24" s="11">
        <f t="shared" si="18"/>
        <v>0</v>
      </c>
      <c r="K24" s="11">
        <f t="shared" si="18"/>
        <v>-6000</v>
      </c>
      <c r="L24" s="11">
        <f t="shared" si="18"/>
        <v>0</v>
      </c>
      <c r="M24" s="11">
        <f t="shared" si="18"/>
        <v>0</v>
      </c>
      <c r="N24" s="11">
        <f t="shared" si="18"/>
        <v>0</v>
      </c>
      <c r="O24" s="11">
        <f t="shared" si="18"/>
        <v>0</v>
      </c>
      <c r="P24" s="11">
        <f t="shared" si="18"/>
        <v>-12000</v>
      </c>
      <c r="Q24" s="11">
        <f t="shared" si="18"/>
        <v>-18000</v>
      </c>
      <c r="R24" s="11">
        <f t="shared" si="18"/>
        <v>-43000</v>
      </c>
      <c r="S24" s="11">
        <f t="shared" si="18"/>
        <v>0</v>
      </c>
      <c r="T24" s="11">
        <f t="shared" si="18"/>
        <v>0</v>
      </c>
      <c r="U24" s="11">
        <f t="shared" si="18"/>
        <v>0</v>
      </c>
      <c r="V24" s="11">
        <f t="shared" si="18"/>
        <v>-8000</v>
      </c>
      <c r="W24" s="11">
        <f t="shared" si="18"/>
        <v>0</v>
      </c>
      <c r="X24" s="11">
        <f t="shared" si="18"/>
        <v>0</v>
      </c>
      <c r="Y24" s="11">
        <f t="shared" si="18"/>
        <v>0</v>
      </c>
      <c r="Z24" s="11">
        <f t="shared" si="18"/>
        <v>0</v>
      </c>
      <c r="AA24" s="11">
        <f t="shared" si="18"/>
        <v>-12000</v>
      </c>
    </row>
    <row r="25" ht="15.75" customHeight="1">
      <c r="A25" s="8">
        <f>Kontoplan!B28</f>
        <v>3995</v>
      </c>
      <c r="B25" s="8" t="str">
        <f>Kontoplan!C28</f>
        <v>Annen støtte</v>
      </c>
      <c r="C25" s="9"/>
      <c r="D25" s="9"/>
      <c r="E25" s="10">
        <f t="shared" si="2"/>
        <v>-6000</v>
      </c>
      <c r="F25" s="11">
        <f t="shared" ref="F25:AA25" si="19">IFERROR(SUMIF($A$8:$A$65,$A25,INDIRECT("'"&amp;F$7&amp;"'!"&amp;"$E$13:$E$60")),"ARK MANGLER!")</f>
        <v>0</v>
      </c>
      <c r="G25" s="11">
        <f t="shared" si="19"/>
        <v>0</v>
      </c>
      <c r="H25" s="11">
        <f t="shared" si="19"/>
        <v>0</v>
      </c>
      <c r="I25" s="11">
        <f t="shared" si="19"/>
        <v>0</v>
      </c>
      <c r="J25" s="11">
        <f t="shared" si="19"/>
        <v>0</v>
      </c>
      <c r="K25" s="11">
        <f t="shared" si="19"/>
        <v>0</v>
      </c>
      <c r="L25" s="11">
        <f t="shared" si="19"/>
        <v>0</v>
      </c>
      <c r="M25" s="11">
        <f t="shared" si="19"/>
        <v>0</v>
      </c>
      <c r="N25" s="11">
        <f t="shared" si="19"/>
        <v>0</v>
      </c>
      <c r="O25" s="11">
        <f t="shared" si="19"/>
        <v>0</v>
      </c>
      <c r="P25" s="11">
        <f t="shared" si="19"/>
        <v>0</v>
      </c>
      <c r="Q25" s="11">
        <f t="shared" si="19"/>
        <v>0</v>
      </c>
      <c r="R25" s="11">
        <f t="shared" si="19"/>
        <v>0</v>
      </c>
      <c r="S25" s="11">
        <f t="shared" si="19"/>
        <v>0</v>
      </c>
      <c r="T25" s="11">
        <f t="shared" si="19"/>
        <v>0</v>
      </c>
      <c r="U25" s="11">
        <f t="shared" si="19"/>
        <v>-6000</v>
      </c>
      <c r="V25" s="11">
        <f t="shared" si="19"/>
        <v>0</v>
      </c>
      <c r="W25" s="11">
        <f t="shared" si="19"/>
        <v>0</v>
      </c>
      <c r="X25" s="11">
        <f t="shared" si="19"/>
        <v>0</v>
      </c>
      <c r="Y25" s="11">
        <f t="shared" si="19"/>
        <v>0</v>
      </c>
      <c r="Z25" s="11">
        <f t="shared" si="19"/>
        <v>0</v>
      </c>
      <c r="AA25" s="11">
        <f t="shared" si="19"/>
        <v>0</v>
      </c>
    </row>
    <row r="26" ht="15.75" customHeight="1">
      <c r="A26" s="4"/>
      <c r="B26" s="4"/>
      <c r="C26" s="12"/>
      <c r="D26" s="12"/>
      <c r="E26" s="12"/>
      <c r="F26" s="12"/>
      <c r="G26" s="12"/>
      <c r="H26" s="12"/>
      <c r="I26" s="12"/>
      <c r="J26" s="12"/>
      <c r="K26" s="12"/>
      <c r="L26" s="12"/>
      <c r="M26" s="12"/>
      <c r="N26" s="12"/>
      <c r="O26" s="12"/>
      <c r="P26" s="12"/>
      <c r="Q26" s="12"/>
      <c r="R26" s="12"/>
      <c r="S26" s="4"/>
      <c r="T26" s="4"/>
      <c r="U26" s="4"/>
      <c r="V26" s="4"/>
      <c r="W26" s="4"/>
      <c r="X26" s="4"/>
      <c r="Y26" s="4"/>
      <c r="Z26" s="4"/>
      <c r="AA26" s="4"/>
    </row>
    <row r="27" ht="15.75" customHeight="1">
      <c r="A27" s="13" t="s">
        <v>30</v>
      </c>
      <c r="B27" s="14"/>
      <c r="C27" s="15">
        <f t="shared" ref="C27:E27" si="20">SUM(C8:C26)</f>
        <v>0</v>
      </c>
      <c r="D27" s="15">
        <f t="shared" si="20"/>
        <v>0</v>
      </c>
      <c r="E27" s="16">
        <f t="shared" si="20"/>
        <v>-4905334.7</v>
      </c>
      <c r="F27" s="15">
        <f>SUM(F9:F26)</f>
        <v>-1838000</v>
      </c>
      <c r="G27" s="15">
        <f t="shared" ref="G27:AA27" si="21">SUM(G8:G26)</f>
        <v>0</v>
      </c>
      <c r="H27" s="15">
        <f t="shared" si="21"/>
        <v>0</v>
      </c>
      <c r="I27" s="15">
        <f t="shared" si="21"/>
        <v>-66900</v>
      </c>
      <c r="J27" s="15">
        <f t="shared" si="21"/>
        <v>-34500</v>
      </c>
      <c r="K27" s="15">
        <f t="shared" si="21"/>
        <v>-126129.7</v>
      </c>
      <c r="L27" s="15">
        <f t="shared" si="21"/>
        <v>-356850</v>
      </c>
      <c r="M27" s="15">
        <f t="shared" si="21"/>
        <v>0</v>
      </c>
      <c r="N27" s="15">
        <f t="shared" si="21"/>
        <v>-150650</v>
      </c>
      <c r="O27" s="15">
        <f t="shared" si="21"/>
        <v>-92000</v>
      </c>
      <c r="P27" s="15">
        <f t="shared" si="21"/>
        <v>-211265</v>
      </c>
      <c r="Q27" s="15">
        <f t="shared" si="21"/>
        <v>-302500</v>
      </c>
      <c r="R27" s="15">
        <f t="shared" si="21"/>
        <v>-569970</v>
      </c>
      <c r="S27" s="15">
        <f t="shared" si="21"/>
        <v>0</v>
      </c>
      <c r="T27" s="15">
        <f t="shared" si="21"/>
        <v>-99390</v>
      </c>
      <c r="U27" s="15">
        <f t="shared" si="21"/>
        <v>-35000</v>
      </c>
      <c r="V27" s="15">
        <f t="shared" si="21"/>
        <v>-238300</v>
      </c>
      <c r="W27" s="15">
        <f t="shared" si="21"/>
        <v>0</v>
      </c>
      <c r="X27" s="15">
        <f t="shared" si="21"/>
        <v>-380225</v>
      </c>
      <c r="Y27" s="15">
        <f t="shared" si="21"/>
        <v>-97000</v>
      </c>
      <c r="Z27" s="15">
        <f t="shared" si="21"/>
        <v>-119100</v>
      </c>
      <c r="AA27" s="15">
        <f t="shared" si="21"/>
        <v>-187555</v>
      </c>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c r="AA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c r="AA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c r="AA30" s="4"/>
    </row>
    <row r="31" ht="15.75" customHeight="1">
      <c r="A31" s="5" t="s">
        <v>31</v>
      </c>
      <c r="B31" s="2"/>
      <c r="C31" s="2"/>
      <c r="D31" s="2"/>
      <c r="E31" s="2"/>
      <c r="F31" s="2"/>
      <c r="G31" s="2"/>
      <c r="H31" s="2"/>
      <c r="I31" s="2"/>
      <c r="J31" s="2"/>
      <c r="K31" s="2"/>
      <c r="L31" s="2"/>
      <c r="M31" s="2"/>
      <c r="N31" s="2"/>
      <c r="O31" s="2"/>
      <c r="P31" s="2"/>
      <c r="Q31" s="2"/>
      <c r="R31" s="2"/>
      <c r="S31" s="2"/>
      <c r="T31" s="2"/>
      <c r="U31" s="2"/>
      <c r="V31" s="2"/>
      <c r="W31" s="2"/>
      <c r="X31" s="2"/>
      <c r="Y31" s="2"/>
      <c r="Z31" s="2"/>
      <c r="AA31" s="2"/>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c r="AA32" s="4"/>
    </row>
    <row r="33" ht="15.75" customHeight="1">
      <c r="A33" s="6" t="s">
        <v>3</v>
      </c>
      <c r="B33" s="6" t="s">
        <v>4</v>
      </c>
      <c r="C33" s="6" t="s">
        <v>5</v>
      </c>
      <c r="D33" s="6" t="s">
        <v>6</v>
      </c>
      <c r="E33" s="7" t="s">
        <v>7</v>
      </c>
      <c r="F33" s="6" t="s">
        <v>8</v>
      </c>
      <c r="G33" s="6" t="s">
        <v>9</v>
      </c>
      <c r="H33" s="6" t="s">
        <v>10</v>
      </c>
      <c r="I33" s="6" t="s">
        <v>11</v>
      </c>
      <c r="J33" s="6" t="s">
        <v>12</v>
      </c>
      <c r="K33" s="6" t="s">
        <v>13</v>
      </c>
      <c r="L33" s="6" t="s">
        <v>14</v>
      </c>
      <c r="M33" s="6" t="s">
        <v>15</v>
      </c>
      <c r="N33" s="6" t="s">
        <v>16</v>
      </c>
      <c r="O33" s="6" t="s">
        <v>17</v>
      </c>
      <c r="P33" s="6" t="s">
        <v>18</v>
      </c>
      <c r="Q33" s="6" t="s">
        <v>19</v>
      </c>
      <c r="R33" s="6" t="s">
        <v>20</v>
      </c>
      <c r="S33" s="6" t="s">
        <v>21</v>
      </c>
      <c r="T33" s="6" t="s">
        <v>22</v>
      </c>
      <c r="U33" s="6" t="s">
        <v>23</v>
      </c>
      <c r="V33" s="6" t="s">
        <v>24</v>
      </c>
      <c r="W33" s="6" t="s">
        <v>25</v>
      </c>
      <c r="X33" s="6" t="s">
        <v>26</v>
      </c>
      <c r="Y33" s="6" t="s">
        <v>27</v>
      </c>
      <c r="Z33" s="6" t="s">
        <v>28</v>
      </c>
      <c r="AA33" s="6" t="s">
        <v>29</v>
      </c>
    </row>
    <row r="34" ht="15.75" customHeight="1">
      <c r="A34" s="8">
        <f>Kontoplan!B29</f>
        <v>5910</v>
      </c>
      <c r="B34" s="8" t="str">
        <f>Kontoplan!C29</f>
        <v>Lunsjkort</v>
      </c>
      <c r="C34" s="9"/>
      <c r="D34" s="9"/>
      <c r="E34" s="10">
        <f t="shared" ref="E34:E65" si="23">SUMIF(F34:AA34,"&lt;&gt;#REF!")</f>
        <v>120000</v>
      </c>
      <c r="F34" s="11">
        <f t="shared" ref="F34:AA34" si="22">IFERROR(SUMIF($A$8:$A$65,$A34,INDIRECT("'"&amp;F$7&amp;"'!"&amp;"$E$13:$E$60")),"ARK MANGLER!")</f>
        <v>0</v>
      </c>
      <c r="G34" s="11">
        <f t="shared" si="22"/>
        <v>0</v>
      </c>
      <c r="H34" s="11">
        <f t="shared" si="22"/>
        <v>120000</v>
      </c>
      <c r="I34" s="11">
        <f t="shared" si="22"/>
        <v>0</v>
      </c>
      <c r="J34" s="11">
        <f t="shared" si="22"/>
        <v>0</v>
      </c>
      <c r="K34" s="11">
        <f t="shared" si="22"/>
        <v>0</v>
      </c>
      <c r="L34" s="11">
        <f t="shared" si="22"/>
        <v>0</v>
      </c>
      <c r="M34" s="11">
        <f t="shared" si="22"/>
        <v>0</v>
      </c>
      <c r="N34" s="11">
        <f t="shared" si="22"/>
        <v>0</v>
      </c>
      <c r="O34" s="11">
        <f t="shared" si="22"/>
        <v>0</v>
      </c>
      <c r="P34" s="11">
        <f t="shared" si="22"/>
        <v>0</v>
      </c>
      <c r="Q34" s="11">
        <f t="shared" si="22"/>
        <v>0</v>
      </c>
      <c r="R34" s="11">
        <f t="shared" si="22"/>
        <v>0</v>
      </c>
      <c r="S34" s="11">
        <f t="shared" si="22"/>
        <v>0</v>
      </c>
      <c r="T34" s="11">
        <f t="shared" si="22"/>
        <v>0</v>
      </c>
      <c r="U34" s="11">
        <f t="shared" si="22"/>
        <v>0</v>
      </c>
      <c r="V34" s="11">
        <f t="shared" si="22"/>
        <v>0</v>
      </c>
      <c r="W34" s="11">
        <f t="shared" si="22"/>
        <v>0</v>
      </c>
      <c r="X34" s="11">
        <f t="shared" si="22"/>
        <v>0</v>
      </c>
      <c r="Y34" s="11">
        <f t="shared" si="22"/>
        <v>0</v>
      </c>
      <c r="Z34" s="11">
        <f t="shared" si="22"/>
        <v>0</v>
      </c>
      <c r="AA34" s="11">
        <f t="shared" si="22"/>
        <v>0</v>
      </c>
    </row>
    <row r="35" ht="15.75" customHeight="1">
      <c r="A35" s="8">
        <f>Kontoplan!B30</f>
        <v>5995</v>
      </c>
      <c r="B35" s="8" t="str">
        <f>Kontoplan!C30</f>
        <v>Styrekostnader</v>
      </c>
      <c r="C35" s="9"/>
      <c r="D35" s="9"/>
      <c r="E35" s="10">
        <f t="shared" si="23"/>
        <v>56215</v>
      </c>
      <c r="F35" s="11">
        <f t="shared" ref="F35:AA35" si="24">IFERROR(SUMIF($A$8:$A$65,$A35,INDIRECT("'"&amp;F$7&amp;"'!"&amp;"$E$13:$E$60")),"ARK MANGLER!")</f>
        <v>0</v>
      </c>
      <c r="G35" s="11">
        <f t="shared" si="24"/>
        <v>17000</v>
      </c>
      <c r="H35" s="11">
        <f t="shared" si="24"/>
        <v>0</v>
      </c>
      <c r="I35" s="11">
        <f t="shared" si="24"/>
        <v>1500</v>
      </c>
      <c r="J35" s="11">
        <f t="shared" si="24"/>
        <v>3000</v>
      </c>
      <c r="K35" s="11">
        <f t="shared" si="24"/>
        <v>0</v>
      </c>
      <c r="L35" s="11">
        <f t="shared" si="24"/>
        <v>4200</v>
      </c>
      <c r="M35" s="11">
        <f t="shared" si="24"/>
        <v>0</v>
      </c>
      <c r="N35" s="11">
        <f t="shared" si="24"/>
        <v>0</v>
      </c>
      <c r="O35" s="11">
        <f t="shared" si="24"/>
        <v>2000</v>
      </c>
      <c r="P35" s="11">
        <f t="shared" si="24"/>
        <v>0</v>
      </c>
      <c r="Q35" s="11">
        <f t="shared" si="24"/>
        <v>4500</v>
      </c>
      <c r="R35" s="11">
        <f t="shared" si="24"/>
        <v>1920</v>
      </c>
      <c r="S35" s="11">
        <f t="shared" si="24"/>
        <v>0</v>
      </c>
      <c r="T35" s="11">
        <f t="shared" si="24"/>
        <v>875</v>
      </c>
      <c r="U35" s="11">
        <f t="shared" si="24"/>
        <v>7200</v>
      </c>
      <c r="V35" s="11">
        <f t="shared" si="24"/>
        <v>8000</v>
      </c>
      <c r="W35" s="11">
        <f t="shared" si="24"/>
        <v>0</v>
      </c>
      <c r="X35" s="11">
        <f t="shared" si="24"/>
        <v>3000</v>
      </c>
      <c r="Y35" s="11">
        <f t="shared" si="24"/>
        <v>0</v>
      </c>
      <c r="Z35" s="11">
        <f t="shared" si="24"/>
        <v>700</v>
      </c>
      <c r="AA35" s="11">
        <f t="shared" si="24"/>
        <v>2320</v>
      </c>
    </row>
    <row r="36" ht="15.75" customHeight="1">
      <c r="A36" s="8">
        <f>Kontoplan!B31</f>
        <v>6480</v>
      </c>
      <c r="B36" s="8" t="str">
        <f>Kontoplan!C31</f>
        <v>Leiekostnad idrett</v>
      </c>
      <c r="C36" s="9"/>
      <c r="D36" s="9"/>
      <c r="E36" s="10">
        <f t="shared" si="23"/>
        <v>658793</v>
      </c>
      <c r="F36" s="11">
        <f t="shared" ref="F36:AA36" si="25">IFERROR(SUMIF($A$8:$A$65,$A36,INDIRECT("'"&amp;F$7&amp;"'!"&amp;"$E$13:$E$60")),"ARK MANGLER!")</f>
        <v>127500</v>
      </c>
      <c r="G36" s="11">
        <f t="shared" si="25"/>
        <v>0</v>
      </c>
      <c r="H36" s="11">
        <f t="shared" si="25"/>
        <v>0</v>
      </c>
      <c r="I36" s="11">
        <f t="shared" si="25"/>
        <v>0</v>
      </c>
      <c r="J36" s="11">
        <f t="shared" si="25"/>
        <v>12000</v>
      </c>
      <c r="K36" s="11">
        <f t="shared" si="25"/>
        <v>74840</v>
      </c>
      <c r="L36" s="11">
        <f t="shared" si="25"/>
        <v>0</v>
      </c>
      <c r="M36" s="11">
        <f t="shared" si="25"/>
        <v>0</v>
      </c>
      <c r="N36" s="11">
        <f t="shared" si="25"/>
        <v>54500</v>
      </c>
      <c r="O36" s="11">
        <f t="shared" si="25"/>
        <v>75000</v>
      </c>
      <c r="P36" s="11">
        <f t="shared" si="25"/>
        <v>10340</v>
      </c>
      <c r="Q36" s="11">
        <f t="shared" si="25"/>
        <v>39400</v>
      </c>
      <c r="R36" s="11">
        <f t="shared" si="25"/>
        <v>70000</v>
      </c>
      <c r="S36" s="11">
        <f t="shared" si="25"/>
        <v>0</v>
      </c>
      <c r="T36" s="11">
        <f t="shared" si="25"/>
        <v>37000</v>
      </c>
      <c r="U36" s="11">
        <f t="shared" si="25"/>
        <v>3600</v>
      </c>
      <c r="V36" s="11">
        <f t="shared" si="25"/>
        <v>16500</v>
      </c>
      <c r="W36" s="11">
        <f t="shared" si="25"/>
        <v>0</v>
      </c>
      <c r="X36" s="11">
        <f t="shared" si="25"/>
        <v>0</v>
      </c>
      <c r="Y36" s="11">
        <f t="shared" si="25"/>
        <v>4000</v>
      </c>
      <c r="Z36" s="11">
        <f t="shared" si="25"/>
        <v>63000</v>
      </c>
      <c r="AA36" s="11">
        <f t="shared" si="25"/>
        <v>71113</v>
      </c>
    </row>
    <row r="37" ht="15.75" customHeight="1">
      <c r="A37" s="8">
        <f>Kontoplan!B32</f>
        <v>6490</v>
      </c>
      <c r="B37" s="8" t="str">
        <f>Kontoplan!C32</f>
        <v>Leiekostnad annen</v>
      </c>
      <c r="C37" s="9"/>
      <c r="D37" s="9"/>
      <c r="E37" s="10">
        <f t="shared" si="23"/>
        <v>626400</v>
      </c>
      <c r="F37" s="11">
        <f t="shared" ref="F37:AA37" si="26">IFERROR(SUMIF($A$8:$A$65,$A37,INDIRECT("'"&amp;F$7&amp;"'!"&amp;"$E$13:$E$60")),"ARK MANGLER!")</f>
        <v>0</v>
      </c>
      <c r="G37" s="11">
        <f t="shared" si="26"/>
        <v>0</v>
      </c>
      <c r="H37" s="11">
        <f t="shared" si="26"/>
        <v>0</v>
      </c>
      <c r="I37" s="11">
        <f t="shared" si="26"/>
        <v>0</v>
      </c>
      <c r="J37" s="11">
        <f t="shared" si="26"/>
        <v>20000</v>
      </c>
      <c r="K37" s="11">
        <f t="shared" si="26"/>
        <v>12000</v>
      </c>
      <c r="L37" s="11">
        <f t="shared" si="26"/>
        <v>40000</v>
      </c>
      <c r="M37" s="11">
        <f t="shared" si="26"/>
        <v>0</v>
      </c>
      <c r="N37" s="11">
        <f t="shared" si="26"/>
        <v>0</v>
      </c>
      <c r="O37" s="11">
        <f t="shared" si="26"/>
        <v>12000</v>
      </c>
      <c r="P37" s="11">
        <f t="shared" si="26"/>
        <v>60000</v>
      </c>
      <c r="Q37" s="11">
        <f t="shared" si="26"/>
        <v>149900</v>
      </c>
      <c r="R37" s="11">
        <f t="shared" si="26"/>
        <v>50000</v>
      </c>
      <c r="S37" s="11">
        <f t="shared" si="26"/>
        <v>0</v>
      </c>
      <c r="T37" s="11">
        <f t="shared" si="26"/>
        <v>39000</v>
      </c>
      <c r="U37" s="11">
        <f t="shared" si="26"/>
        <v>33500</v>
      </c>
      <c r="V37" s="11">
        <f t="shared" si="26"/>
        <v>38900</v>
      </c>
      <c r="W37" s="11">
        <f t="shared" si="26"/>
        <v>0</v>
      </c>
      <c r="X37" s="11">
        <f t="shared" si="26"/>
        <v>0</v>
      </c>
      <c r="Y37" s="11">
        <f t="shared" si="26"/>
        <v>72000</v>
      </c>
      <c r="Z37" s="11">
        <f t="shared" si="26"/>
        <v>46100</v>
      </c>
      <c r="AA37" s="11">
        <f t="shared" si="26"/>
        <v>53000</v>
      </c>
    </row>
    <row r="38" ht="15.75" customHeight="1">
      <c r="A38" s="8">
        <f>Kontoplan!B33</f>
        <v>6540</v>
      </c>
      <c r="B38" s="8" t="str">
        <f>Kontoplan!C33</f>
        <v>Idrettsutstyr</v>
      </c>
      <c r="C38" s="9"/>
      <c r="D38" s="9"/>
      <c r="E38" s="10">
        <f t="shared" si="23"/>
        <v>292446</v>
      </c>
      <c r="F38" s="11">
        <f t="shared" ref="F38:AA38" si="27">IFERROR(SUMIF($A$8:$A$65,$A38,INDIRECT("'"&amp;F$7&amp;"'!"&amp;"$E$13:$E$60")),"ARK MANGLER!")</f>
        <v>157150</v>
      </c>
      <c r="G38" s="11">
        <f t="shared" si="27"/>
        <v>0</v>
      </c>
      <c r="H38" s="11">
        <f t="shared" si="27"/>
        <v>0</v>
      </c>
      <c r="I38" s="11">
        <f t="shared" si="27"/>
        <v>0</v>
      </c>
      <c r="J38" s="11">
        <f t="shared" si="27"/>
        <v>0</v>
      </c>
      <c r="K38" s="11">
        <f t="shared" si="27"/>
        <v>0</v>
      </c>
      <c r="L38" s="11">
        <f t="shared" si="27"/>
        <v>0</v>
      </c>
      <c r="M38" s="11">
        <f t="shared" si="27"/>
        <v>0</v>
      </c>
      <c r="N38" s="11">
        <f t="shared" si="27"/>
        <v>0</v>
      </c>
      <c r="O38" s="11">
        <f t="shared" si="27"/>
        <v>10000</v>
      </c>
      <c r="P38" s="11">
        <f t="shared" si="27"/>
        <v>10000</v>
      </c>
      <c r="Q38" s="11">
        <f t="shared" si="27"/>
        <v>0</v>
      </c>
      <c r="R38" s="11">
        <f t="shared" si="27"/>
        <v>105000</v>
      </c>
      <c r="S38" s="11">
        <f t="shared" si="27"/>
        <v>0</v>
      </c>
      <c r="T38" s="11">
        <f t="shared" si="27"/>
        <v>4000</v>
      </c>
      <c r="U38" s="11">
        <f t="shared" si="27"/>
        <v>4000</v>
      </c>
      <c r="V38" s="11">
        <f t="shared" si="27"/>
        <v>0</v>
      </c>
      <c r="W38" s="11">
        <f t="shared" si="27"/>
        <v>0</v>
      </c>
      <c r="X38" s="11">
        <f t="shared" si="27"/>
        <v>0</v>
      </c>
      <c r="Y38" s="11">
        <f t="shared" si="27"/>
        <v>0</v>
      </c>
      <c r="Z38" s="11">
        <f t="shared" si="27"/>
        <v>2296</v>
      </c>
      <c r="AA38" s="11">
        <f t="shared" si="27"/>
        <v>0</v>
      </c>
    </row>
    <row r="39" ht="15.75" customHeight="1">
      <c r="A39" s="8">
        <f>Kontoplan!B34</f>
        <v>6550</v>
      </c>
      <c r="B39" s="8" t="str">
        <f>Kontoplan!C34</f>
        <v>Driftsmateriale</v>
      </c>
      <c r="C39" s="9"/>
      <c r="D39" s="9"/>
      <c r="E39" s="10">
        <f t="shared" si="23"/>
        <v>0</v>
      </c>
      <c r="F39" s="11">
        <f t="shared" ref="F39:AA39" si="28">IFERROR(SUMIF($A$8:$A$65,$A39,INDIRECT("'"&amp;F$7&amp;"'!"&amp;"$E$13:$E$60")),"ARK MANGLER!")</f>
        <v>0</v>
      </c>
      <c r="G39" s="11">
        <f t="shared" si="28"/>
        <v>0</v>
      </c>
      <c r="H39" s="11">
        <f t="shared" si="28"/>
        <v>0</v>
      </c>
      <c r="I39" s="11">
        <f t="shared" si="28"/>
        <v>0</v>
      </c>
      <c r="J39" s="11">
        <f t="shared" si="28"/>
        <v>0</v>
      </c>
      <c r="K39" s="11">
        <f t="shared" si="28"/>
        <v>0</v>
      </c>
      <c r="L39" s="11">
        <f t="shared" si="28"/>
        <v>0</v>
      </c>
      <c r="M39" s="11">
        <f t="shared" si="28"/>
        <v>0</v>
      </c>
      <c r="N39" s="11">
        <f t="shared" si="28"/>
        <v>0</v>
      </c>
      <c r="O39" s="11">
        <f t="shared" si="28"/>
        <v>0</v>
      </c>
      <c r="P39" s="11">
        <f t="shared" si="28"/>
        <v>0</v>
      </c>
      <c r="Q39" s="11">
        <f t="shared" si="28"/>
        <v>0</v>
      </c>
      <c r="R39" s="11">
        <f t="shared" si="28"/>
        <v>0</v>
      </c>
      <c r="S39" s="11">
        <f t="shared" si="28"/>
        <v>0</v>
      </c>
      <c r="T39" s="11">
        <f t="shared" si="28"/>
        <v>0</v>
      </c>
      <c r="U39" s="11">
        <f t="shared" si="28"/>
        <v>0</v>
      </c>
      <c r="V39" s="11">
        <f t="shared" si="28"/>
        <v>0</v>
      </c>
      <c r="W39" s="11">
        <f t="shared" si="28"/>
        <v>0</v>
      </c>
      <c r="X39" s="11">
        <f t="shared" si="28"/>
        <v>0</v>
      </c>
      <c r="Y39" s="11">
        <f t="shared" si="28"/>
        <v>0</v>
      </c>
      <c r="Z39" s="11">
        <f t="shared" si="28"/>
        <v>0</v>
      </c>
      <c r="AA39" s="11">
        <f t="shared" si="28"/>
        <v>0</v>
      </c>
    </row>
    <row r="40" ht="15.75" customHeight="1">
      <c r="A40" s="8">
        <f>Kontoplan!B35</f>
        <v>6555</v>
      </c>
      <c r="B40" s="8" t="str">
        <f>Kontoplan!C35</f>
        <v>Andre driftskostnader</v>
      </c>
      <c r="C40" s="9"/>
      <c r="D40" s="9"/>
      <c r="E40" s="10">
        <f t="shared" si="23"/>
        <v>40200</v>
      </c>
      <c r="F40" s="11">
        <f t="shared" ref="F40:AA40" si="29">IFERROR(SUMIF($A$8:$A$65,$A40,INDIRECT("'"&amp;F$7&amp;"'!"&amp;"$E$13:$E$60")),"ARK MANGLER!")</f>
        <v>40200</v>
      </c>
      <c r="G40" s="11">
        <f t="shared" si="29"/>
        <v>0</v>
      </c>
      <c r="H40" s="11">
        <f t="shared" si="29"/>
        <v>0</v>
      </c>
      <c r="I40" s="11">
        <f t="shared" si="29"/>
        <v>0</v>
      </c>
      <c r="J40" s="11">
        <f t="shared" si="29"/>
        <v>0</v>
      </c>
      <c r="K40" s="11">
        <f t="shared" si="29"/>
        <v>0</v>
      </c>
      <c r="L40" s="11">
        <f t="shared" si="29"/>
        <v>0</v>
      </c>
      <c r="M40" s="11">
        <f t="shared" si="29"/>
        <v>0</v>
      </c>
      <c r="N40" s="11">
        <f t="shared" si="29"/>
        <v>0</v>
      </c>
      <c r="O40" s="11">
        <f t="shared" si="29"/>
        <v>0</v>
      </c>
      <c r="P40" s="11">
        <f t="shared" si="29"/>
        <v>0</v>
      </c>
      <c r="Q40" s="11">
        <f t="shared" si="29"/>
        <v>0</v>
      </c>
      <c r="R40" s="11">
        <f t="shared" si="29"/>
        <v>0</v>
      </c>
      <c r="S40" s="11">
        <f t="shared" si="29"/>
        <v>0</v>
      </c>
      <c r="T40" s="11">
        <f t="shared" si="29"/>
        <v>0</v>
      </c>
      <c r="U40" s="11">
        <f t="shared" si="29"/>
        <v>0</v>
      </c>
      <c r="V40" s="11">
        <f t="shared" si="29"/>
        <v>0</v>
      </c>
      <c r="W40" s="11">
        <f t="shared" si="29"/>
        <v>0</v>
      </c>
      <c r="X40" s="11">
        <f t="shared" si="29"/>
        <v>0</v>
      </c>
      <c r="Y40" s="11">
        <f t="shared" si="29"/>
        <v>0</v>
      </c>
      <c r="Z40" s="11">
        <f t="shared" si="29"/>
        <v>0</v>
      </c>
      <c r="AA40" s="11">
        <f t="shared" si="29"/>
        <v>0</v>
      </c>
    </row>
    <row r="41" ht="15.75" customHeight="1">
      <c r="A41" s="8">
        <f>Kontoplan!B36</f>
        <v>6571</v>
      </c>
      <c r="B41" s="8" t="str">
        <f>Kontoplan!C36</f>
        <v>Drakter</v>
      </c>
      <c r="C41" s="9"/>
      <c r="D41" s="9"/>
      <c r="E41" s="10">
        <f t="shared" si="23"/>
        <v>197250</v>
      </c>
      <c r="F41" s="11">
        <f t="shared" ref="F41:AA41" si="30">IFERROR(SUMIF($A$8:$A$65,$A41,INDIRECT("'"&amp;F$7&amp;"'!"&amp;"$E$13:$E$60")),"ARK MANGLER!")</f>
        <v>0</v>
      </c>
      <c r="G41" s="11">
        <f t="shared" si="30"/>
        <v>0</v>
      </c>
      <c r="H41" s="11">
        <f t="shared" si="30"/>
        <v>0</v>
      </c>
      <c r="I41" s="11">
        <f t="shared" si="30"/>
        <v>35000</v>
      </c>
      <c r="J41" s="11">
        <f t="shared" si="30"/>
        <v>0</v>
      </c>
      <c r="K41" s="11">
        <f t="shared" si="30"/>
        <v>12500</v>
      </c>
      <c r="L41" s="11">
        <f t="shared" si="30"/>
        <v>50000</v>
      </c>
      <c r="M41" s="11">
        <f t="shared" si="30"/>
        <v>0</v>
      </c>
      <c r="N41" s="11">
        <f t="shared" si="30"/>
        <v>20000</v>
      </c>
      <c r="O41" s="11">
        <f t="shared" si="30"/>
        <v>20000</v>
      </c>
      <c r="P41" s="11">
        <f t="shared" si="30"/>
        <v>39750</v>
      </c>
      <c r="Q41" s="11">
        <f t="shared" si="30"/>
        <v>20000</v>
      </c>
      <c r="R41" s="11">
        <f t="shared" si="30"/>
        <v>0</v>
      </c>
      <c r="S41" s="11">
        <f t="shared" si="30"/>
        <v>0</v>
      </c>
      <c r="T41" s="11">
        <f t="shared" si="30"/>
        <v>0</v>
      </c>
      <c r="U41" s="11">
        <f t="shared" si="30"/>
        <v>0</v>
      </c>
      <c r="V41" s="11">
        <f t="shared" si="30"/>
        <v>0</v>
      </c>
      <c r="W41" s="11">
        <f t="shared" si="30"/>
        <v>0</v>
      </c>
      <c r="X41" s="11">
        <f t="shared" si="30"/>
        <v>0</v>
      </c>
      <c r="Y41" s="11">
        <f t="shared" si="30"/>
        <v>0</v>
      </c>
      <c r="Z41" s="11">
        <f t="shared" si="30"/>
        <v>0</v>
      </c>
      <c r="AA41" s="11">
        <f t="shared" si="30"/>
        <v>0</v>
      </c>
    </row>
    <row r="42" ht="15.75" customHeight="1">
      <c r="A42" s="8">
        <f>Kontoplan!B37</f>
        <v>6572</v>
      </c>
      <c r="B42" s="8" t="str">
        <f>Kontoplan!C37</f>
        <v>Annet klær</v>
      </c>
      <c r="C42" s="9"/>
      <c r="D42" s="9"/>
      <c r="E42" s="10">
        <f t="shared" si="23"/>
        <v>182950</v>
      </c>
      <c r="F42" s="11">
        <f t="shared" ref="F42:AA42" si="31">IFERROR(SUMIF($A$8:$A$65,$A42,INDIRECT("'"&amp;F$7&amp;"'!"&amp;"$E$13:$E$60")),"ARK MANGLER!")</f>
        <v>156200</v>
      </c>
      <c r="G42" s="11">
        <f t="shared" si="31"/>
        <v>0</v>
      </c>
      <c r="H42" s="11">
        <f t="shared" si="31"/>
        <v>13000</v>
      </c>
      <c r="I42" s="11">
        <f t="shared" si="31"/>
        <v>0</v>
      </c>
      <c r="J42" s="11">
        <f t="shared" si="31"/>
        <v>0</v>
      </c>
      <c r="K42" s="11">
        <f t="shared" si="31"/>
        <v>0</v>
      </c>
      <c r="L42" s="11">
        <f t="shared" si="31"/>
        <v>13750</v>
      </c>
      <c r="M42" s="11">
        <f t="shared" si="31"/>
        <v>0</v>
      </c>
      <c r="N42" s="11">
        <f t="shared" si="31"/>
        <v>0</v>
      </c>
      <c r="O42" s="11">
        <f t="shared" si="31"/>
        <v>0</v>
      </c>
      <c r="P42" s="11">
        <f t="shared" si="31"/>
        <v>0</v>
      </c>
      <c r="Q42" s="11">
        <f t="shared" si="31"/>
        <v>0</v>
      </c>
      <c r="R42" s="11">
        <f t="shared" si="31"/>
        <v>0</v>
      </c>
      <c r="S42" s="11">
        <f t="shared" si="31"/>
        <v>0</v>
      </c>
      <c r="T42" s="11">
        <f t="shared" si="31"/>
        <v>0</v>
      </c>
      <c r="U42" s="11">
        <f t="shared" si="31"/>
        <v>0</v>
      </c>
      <c r="V42" s="11">
        <f t="shared" si="31"/>
        <v>0</v>
      </c>
      <c r="W42" s="11">
        <f t="shared" si="31"/>
        <v>0</v>
      </c>
      <c r="X42" s="11">
        <f t="shared" si="31"/>
        <v>0</v>
      </c>
      <c r="Y42" s="11">
        <f t="shared" si="31"/>
        <v>0</v>
      </c>
      <c r="Z42" s="11">
        <f t="shared" si="31"/>
        <v>0</v>
      </c>
      <c r="AA42" s="11">
        <f t="shared" si="31"/>
        <v>0</v>
      </c>
    </row>
    <row r="43" ht="15.75" customHeight="1">
      <c r="A43" s="8">
        <f>Kontoplan!B38</f>
        <v>6620</v>
      </c>
      <c r="B43" s="8" t="str">
        <f>Kontoplan!C38</f>
        <v>Reparasjon og vedlikehold</v>
      </c>
      <c r="C43" s="9"/>
      <c r="D43" s="9"/>
      <c r="E43" s="10">
        <f t="shared" si="23"/>
        <v>16500</v>
      </c>
      <c r="F43" s="11">
        <f t="shared" ref="F43:AA43" si="32">IFERROR(SUMIF($A$8:$A$65,$A43,INDIRECT("'"&amp;F$7&amp;"'!"&amp;"$E$13:$E$60")),"ARK MANGLER!")</f>
        <v>0</v>
      </c>
      <c r="G43" s="11">
        <f t="shared" si="32"/>
        <v>0</v>
      </c>
      <c r="H43" s="11">
        <f t="shared" si="32"/>
        <v>0</v>
      </c>
      <c r="I43" s="11">
        <f t="shared" si="32"/>
        <v>0</v>
      </c>
      <c r="J43" s="11">
        <f t="shared" si="32"/>
        <v>0</v>
      </c>
      <c r="K43" s="11">
        <f t="shared" si="32"/>
        <v>0</v>
      </c>
      <c r="L43" s="11">
        <f t="shared" si="32"/>
        <v>0</v>
      </c>
      <c r="M43" s="11">
        <f t="shared" si="32"/>
        <v>0</v>
      </c>
      <c r="N43" s="11">
        <f t="shared" si="32"/>
        <v>0</v>
      </c>
      <c r="O43" s="11">
        <f t="shared" si="32"/>
        <v>0</v>
      </c>
      <c r="P43" s="11">
        <f t="shared" si="32"/>
        <v>0</v>
      </c>
      <c r="Q43" s="11">
        <f t="shared" si="32"/>
        <v>0</v>
      </c>
      <c r="R43" s="11">
        <f t="shared" si="32"/>
        <v>0</v>
      </c>
      <c r="S43" s="11">
        <f t="shared" si="32"/>
        <v>0</v>
      </c>
      <c r="T43" s="11">
        <f t="shared" si="32"/>
        <v>0</v>
      </c>
      <c r="U43" s="11">
        <f t="shared" si="32"/>
        <v>0</v>
      </c>
      <c r="V43" s="11">
        <f t="shared" si="32"/>
        <v>16500</v>
      </c>
      <c r="W43" s="11">
        <f t="shared" si="32"/>
        <v>0</v>
      </c>
      <c r="X43" s="11">
        <f t="shared" si="32"/>
        <v>0</v>
      </c>
      <c r="Y43" s="11">
        <f t="shared" si="32"/>
        <v>0</v>
      </c>
      <c r="Z43" s="11">
        <f t="shared" si="32"/>
        <v>0</v>
      </c>
      <c r="AA43" s="11">
        <f t="shared" si="32"/>
        <v>0</v>
      </c>
    </row>
    <row r="44" ht="15.75" customHeight="1">
      <c r="A44" s="8">
        <f>Kontoplan!B39</f>
        <v>6705</v>
      </c>
      <c r="B44" s="8" t="str">
        <f>Kontoplan!C39</f>
        <v>Regnskapshonorar</v>
      </c>
      <c r="C44" s="9"/>
      <c r="D44" s="9"/>
      <c r="E44" s="10">
        <f t="shared" si="23"/>
        <v>240000</v>
      </c>
      <c r="F44" s="11">
        <f t="shared" ref="F44:AA44" si="33">IFERROR(SUMIF($A$8:$A$65,$A44,INDIRECT("'"&amp;F$7&amp;"'!"&amp;"$E$13:$E$60")),"ARK MANGLER!")</f>
        <v>240000</v>
      </c>
      <c r="G44" s="11">
        <f t="shared" si="33"/>
        <v>0</v>
      </c>
      <c r="H44" s="11">
        <f t="shared" si="33"/>
        <v>0</v>
      </c>
      <c r="I44" s="11">
        <f t="shared" si="33"/>
        <v>0</v>
      </c>
      <c r="J44" s="11">
        <f t="shared" si="33"/>
        <v>0</v>
      </c>
      <c r="K44" s="11">
        <f t="shared" si="33"/>
        <v>0</v>
      </c>
      <c r="L44" s="11">
        <f t="shared" si="33"/>
        <v>0</v>
      </c>
      <c r="M44" s="11">
        <f t="shared" si="33"/>
        <v>0</v>
      </c>
      <c r="N44" s="11">
        <f t="shared" si="33"/>
        <v>0</v>
      </c>
      <c r="O44" s="11">
        <f t="shared" si="33"/>
        <v>0</v>
      </c>
      <c r="P44" s="11">
        <f t="shared" si="33"/>
        <v>0</v>
      </c>
      <c r="Q44" s="11">
        <f t="shared" si="33"/>
        <v>0</v>
      </c>
      <c r="R44" s="11">
        <f t="shared" si="33"/>
        <v>0</v>
      </c>
      <c r="S44" s="11">
        <f t="shared" si="33"/>
        <v>0</v>
      </c>
      <c r="T44" s="11">
        <f t="shared" si="33"/>
        <v>0</v>
      </c>
      <c r="U44" s="11">
        <f t="shared" si="33"/>
        <v>0</v>
      </c>
      <c r="V44" s="11">
        <f t="shared" si="33"/>
        <v>0</v>
      </c>
      <c r="W44" s="11">
        <f t="shared" si="33"/>
        <v>0</v>
      </c>
      <c r="X44" s="11">
        <f t="shared" si="33"/>
        <v>0</v>
      </c>
      <c r="Y44" s="11">
        <f t="shared" si="33"/>
        <v>0</v>
      </c>
      <c r="Z44" s="11">
        <f t="shared" si="33"/>
        <v>0</v>
      </c>
      <c r="AA44" s="11">
        <f t="shared" si="33"/>
        <v>0</v>
      </c>
    </row>
    <row r="45" ht="15.75" customHeight="1">
      <c r="A45" s="8">
        <f>Kontoplan!B40</f>
        <v>6710</v>
      </c>
      <c r="B45" s="8" t="str">
        <f>Kontoplan!C40</f>
        <v>Dommerhonorar</v>
      </c>
      <c r="C45" s="9"/>
      <c r="D45" s="9"/>
      <c r="E45" s="10">
        <f t="shared" si="23"/>
        <v>47700</v>
      </c>
      <c r="F45" s="11">
        <f t="shared" ref="F45:AA45" si="34">IFERROR(SUMIF($A$8:$A$65,$A45,INDIRECT("'"&amp;F$7&amp;"'!"&amp;"$E$13:$E$60")),"ARK MANGLER!")</f>
        <v>0</v>
      </c>
      <c r="G45" s="11">
        <f t="shared" si="34"/>
        <v>0</v>
      </c>
      <c r="H45" s="11">
        <f t="shared" si="34"/>
        <v>0</v>
      </c>
      <c r="I45" s="11">
        <f t="shared" si="34"/>
        <v>0</v>
      </c>
      <c r="J45" s="11">
        <f t="shared" si="34"/>
        <v>0</v>
      </c>
      <c r="K45" s="11">
        <f t="shared" si="34"/>
        <v>0</v>
      </c>
      <c r="L45" s="11">
        <f t="shared" si="34"/>
        <v>0</v>
      </c>
      <c r="M45" s="11">
        <f t="shared" si="34"/>
        <v>0</v>
      </c>
      <c r="N45" s="11">
        <f t="shared" si="34"/>
        <v>11700</v>
      </c>
      <c r="O45" s="11">
        <f t="shared" si="34"/>
        <v>0</v>
      </c>
      <c r="P45" s="11">
        <f t="shared" si="34"/>
        <v>36000</v>
      </c>
      <c r="Q45" s="11">
        <f t="shared" si="34"/>
        <v>0</v>
      </c>
      <c r="R45" s="11">
        <f t="shared" si="34"/>
        <v>0</v>
      </c>
      <c r="S45" s="11">
        <f t="shared" si="34"/>
        <v>0</v>
      </c>
      <c r="T45" s="11">
        <f t="shared" si="34"/>
        <v>0</v>
      </c>
      <c r="U45" s="11">
        <f t="shared" si="34"/>
        <v>0</v>
      </c>
      <c r="V45" s="11">
        <f t="shared" si="34"/>
        <v>0</v>
      </c>
      <c r="W45" s="11">
        <f t="shared" si="34"/>
        <v>0</v>
      </c>
      <c r="X45" s="11">
        <f t="shared" si="34"/>
        <v>0</v>
      </c>
      <c r="Y45" s="11">
        <f t="shared" si="34"/>
        <v>0</v>
      </c>
      <c r="Z45" s="11">
        <f t="shared" si="34"/>
        <v>0</v>
      </c>
      <c r="AA45" s="11">
        <f t="shared" si="34"/>
        <v>0</v>
      </c>
    </row>
    <row r="46" ht="15.75" customHeight="1">
      <c r="A46" s="8">
        <f>Kontoplan!B41</f>
        <v>6711</v>
      </c>
      <c r="B46" s="8" t="str">
        <f>Kontoplan!C41</f>
        <v>Trenerhonorar</v>
      </c>
      <c r="C46" s="9"/>
      <c r="D46" s="9"/>
      <c r="E46" s="10">
        <f t="shared" si="23"/>
        <v>94000</v>
      </c>
      <c r="F46" s="11">
        <f t="shared" ref="F46:AA46" si="35">IFERROR(SUMIF($A$8:$A$65,$A46,INDIRECT("'"&amp;F$7&amp;"'!"&amp;"$E$13:$E$60")),"ARK MANGLER!")</f>
        <v>42500</v>
      </c>
      <c r="G46" s="11">
        <f t="shared" si="35"/>
        <v>0</v>
      </c>
      <c r="H46" s="11">
        <f t="shared" si="35"/>
        <v>0</v>
      </c>
      <c r="I46" s="11">
        <f t="shared" si="35"/>
        <v>0</v>
      </c>
      <c r="J46" s="11">
        <f t="shared" si="35"/>
        <v>0</v>
      </c>
      <c r="K46" s="11">
        <f t="shared" si="35"/>
        <v>0</v>
      </c>
      <c r="L46" s="11">
        <f t="shared" si="35"/>
        <v>0</v>
      </c>
      <c r="M46" s="11">
        <f t="shared" si="35"/>
        <v>0</v>
      </c>
      <c r="N46" s="11">
        <f t="shared" si="35"/>
        <v>0</v>
      </c>
      <c r="O46" s="11">
        <f t="shared" si="35"/>
        <v>0</v>
      </c>
      <c r="P46" s="11">
        <f t="shared" si="35"/>
        <v>0</v>
      </c>
      <c r="Q46" s="11">
        <f t="shared" si="35"/>
        <v>0</v>
      </c>
      <c r="R46" s="11">
        <f t="shared" si="35"/>
        <v>40000</v>
      </c>
      <c r="S46" s="11">
        <f t="shared" si="35"/>
        <v>0</v>
      </c>
      <c r="T46" s="11">
        <f t="shared" si="35"/>
        <v>11500</v>
      </c>
      <c r="U46" s="11">
        <f t="shared" si="35"/>
        <v>0</v>
      </c>
      <c r="V46" s="11">
        <f t="shared" si="35"/>
        <v>0</v>
      </c>
      <c r="W46" s="11">
        <f t="shared" si="35"/>
        <v>0</v>
      </c>
      <c r="X46" s="11">
        <f t="shared" si="35"/>
        <v>0</v>
      </c>
      <c r="Y46" s="11">
        <f t="shared" si="35"/>
        <v>0</v>
      </c>
      <c r="Z46" s="11">
        <f t="shared" si="35"/>
        <v>0</v>
      </c>
      <c r="AA46" s="11">
        <f t="shared" si="35"/>
        <v>0</v>
      </c>
    </row>
    <row r="47" ht="15.75" customHeight="1">
      <c r="A47" s="8">
        <f>Kontoplan!B42</f>
        <v>6800</v>
      </c>
      <c r="B47" s="8" t="str">
        <f>Kontoplan!C42</f>
        <v>Kontorrekvisita</v>
      </c>
      <c r="C47" s="9"/>
      <c r="D47" s="9"/>
      <c r="E47" s="10">
        <f t="shared" si="23"/>
        <v>0</v>
      </c>
      <c r="F47" s="11">
        <f t="shared" ref="F47:AA47" si="36">IFERROR(SUMIF($A$8:$A$65,$A47,INDIRECT("'"&amp;F$7&amp;"'!"&amp;"$E$13:$E$60")),"ARK MANGLER!")</f>
        <v>0</v>
      </c>
      <c r="G47" s="11">
        <f t="shared" si="36"/>
        <v>0</v>
      </c>
      <c r="H47" s="11">
        <f t="shared" si="36"/>
        <v>0</v>
      </c>
      <c r="I47" s="11">
        <f t="shared" si="36"/>
        <v>0</v>
      </c>
      <c r="J47" s="11">
        <f t="shared" si="36"/>
        <v>0</v>
      </c>
      <c r="K47" s="11">
        <f t="shared" si="36"/>
        <v>0</v>
      </c>
      <c r="L47" s="11">
        <f t="shared" si="36"/>
        <v>0</v>
      </c>
      <c r="M47" s="11">
        <f t="shared" si="36"/>
        <v>0</v>
      </c>
      <c r="N47" s="11">
        <f t="shared" si="36"/>
        <v>0</v>
      </c>
      <c r="O47" s="11">
        <f t="shared" si="36"/>
        <v>0</v>
      </c>
      <c r="P47" s="11">
        <f t="shared" si="36"/>
        <v>0</v>
      </c>
      <c r="Q47" s="11">
        <f t="shared" si="36"/>
        <v>0</v>
      </c>
      <c r="R47" s="11">
        <f t="shared" si="36"/>
        <v>0</v>
      </c>
      <c r="S47" s="11">
        <f t="shared" si="36"/>
        <v>0</v>
      </c>
      <c r="T47" s="11">
        <f t="shared" si="36"/>
        <v>0</v>
      </c>
      <c r="U47" s="11">
        <f t="shared" si="36"/>
        <v>0</v>
      </c>
      <c r="V47" s="11">
        <f t="shared" si="36"/>
        <v>0</v>
      </c>
      <c r="W47" s="11">
        <f t="shared" si="36"/>
        <v>0</v>
      </c>
      <c r="X47" s="11">
        <f t="shared" si="36"/>
        <v>0</v>
      </c>
      <c r="Y47" s="11">
        <f t="shared" si="36"/>
        <v>0</v>
      </c>
      <c r="Z47" s="11">
        <f t="shared" si="36"/>
        <v>0</v>
      </c>
      <c r="AA47" s="11">
        <f t="shared" si="36"/>
        <v>0</v>
      </c>
    </row>
    <row r="48" ht="15.75" customHeight="1">
      <c r="A48" s="8">
        <f>Kontoplan!B43</f>
        <v>6810</v>
      </c>
      <c r="B48" s="8" t="str">
        <f>Kontoplan!C43</f>
        <v>Datakostnad</v>
      </c>
      <c r="C48" s="9"/>
      <c r="D48" s="9"/>
      <c r="E48" s="10">
        <f t="shared" si="23"/>
        <v>6360</v>
      </c>
      <c r="F48" s="11">
        <f t="shared" ref="F48:AA48" si="37">IFERROR(SUMIF($A$8:$A$65,$A48,INDIRECT("'"&amp;F$7&amp;"'!"&amp;"$E$13:$E$60")),"ARK MANGLER!")</f>
        <v>6360</v>
      </c>
      <c r="G48" s="11">
        <f t="shared" si="37"/>
        <v>0</v>
      </c>
      <c r="H48" s="11">
        <f t="shared" si="37"/>
        <v>0</v>
      </c>
      <c r="I48" s="11">
        <f t="shared" si="37"/>
        <v>0</v>
      </c>
      <c r="J48" s="11">
        <f t="shared" si="37"/>
        <v>0</v>
      </c>
      <c r="K48" s="11">
        <f t="shared" si="37"/>
        <v>0</v>
      </c>
      <c r="L48" s="11">
        <f t="shared" si="37"/>
        <v>0</v>
      </c>
      <c r="M48" s="11">
        <f t="shared" si="37"/>
        <v>0</v>
      </c>
      <c r="N48" s="11">
        <f t="shared" si="37"/>
        <v>0</v>
      </c>
      <c r="O48" s="11">
        <f t="shared" si="37"/>
        <v>0</v>
      </c>
      <c r="P48" s="11">
        <f t="shared" si="37"/>
        <v>0</v>
      </c>
      <c r="Q48" s="11">
        <f t="shared" si="37"/>
        <v>0</v>
      </c>
      <c r="R48" s="11">
        <f t="shared" si="37"/>
        <v>0</v>
      </c>
      <c r="S48" s="11">
        <f t="shared" si="37"/>
        <v>0</v>
      </c>
      <c r="T48" s="11">
        <f t="shared" si="37"/>
        <v>0</v>
      </c>
      <c r="U48" s="11">
        <f t="shared" si="37"/>
        <v>0</v>
      </c>
      <c r="V48" s="11">
        <f t="shared" si="37"/>
        <v>0</v>
      </c>
      <c r="W48" s="11">
        <f t="shared" si="37"/>
        <v>0</v>
      </c>
      <c r="X48" s="11">
        <f t="shared" si="37"/>
        <v>0</v>
      </c>
      <c r="Y48" s="11">
        <f t="shared" si="37"/>
        <v>0</v>
      </c>
      <c r="Z48" s="11">
        <f t="shared" si="37"/>
        <v>0</v>
      </c>
      <c r="AA48" s="11">
        <f t="shared" si="37"/>
        <v>0</v>
      </c>
    </row>
    <row r="49" ht="15.75" customHeight="1">
      <c r="A49" s="8">
        <f>Kontoplan!B44</f>
        <v>6860</v>
      </c>
      <c r="B49" s="8" t="str">
        <f>Kontoplan!C44</f>
        <v>Møte, kurs, oppdatering o.l</v>
      </c>
      <c r="C49" s="9"/>
      <c r="D49" s="9"/>
      <c r="E49" s="10">
        <f t="shared" si="23"/>
        <v>57600</v>
      </c>
      <c r="F49" s="11">
        <f t="shared" ref="F49:AA49" si="38">IFERROR(SUMIF($A$8:$A$65,$A49,INDIRECT("'"&amp;F$7&amp;"'!"&amp;"$E$13:$E$60")),"ARK MANGLER!")</f>
        <v>35200</v>
      </c>
      <c r="G49" s="11">
        <f t="shared" si="38"/>
        <v>1800</v>
      </c>
      <c r="H49" s="11">
        <f t="shared" si="38"/>
        <v>12100</v>
      </c>
      <c r="I49" s="11">
        <f t="shared" si="38"/>
        <v>0</v>
      </c>
      <c r="J49" s="11">
        <f t="shared" si="38"/>
        <v>0</v>
      </c>
      <c r="K49" s="11">
        <f t="shared" si="38"/>
        <v>0</v>
      </c>
      <c r="L49" s="11">
        <f t="shared" si="38"/>
        <v>0</v>
      </c>
      <c r="M49" s="11">
        <f t="shared" si="38"/>
        <v>0</v>
      </c>
      <c r="N49" s="11">
        <f t="shared" si="38"/>
        <v>0</v>
      </c>
      <c r="O49" s="11">
        <f t="shared" si="38"/>
        <v>0</v>
      </c>
      <c r="P49" s="11">
        <f t="shared" si="38"/>
        <v>0</v>
      </c>
      <c r="Q49" s="11">
        <f t="shared" si="38"/>
        <v>0</v>
      </c>
      <c r="R49" s="11">
        <f t="shared" si="38"/>
        <v>0</v>
      </c>
      <c r="S49" s="11">
        <f t="shared" si="38"/>
        <v>0</v>
      </c>
      <c r="T49" s="11">
        <f t="shared" si="38"/>
        <v>0</v>
      </c>
      <c r="U49" s="11">
        <f t="shared" si="38"/>
        <v>0</v>
      </c>
      <c r="V49" s="11">
        <f t="shared" si="38"/>
        <v>8500</v>
      </c>
      <c r="W49" s="11">
        <f t="shared" si="38"/>
        <v>0</v>
      </c>
      <c r="X49" s="11">
        <f t="shared" si="38"/>
        <v>0</v>
      </c>
      <c r="Y49" s="11">
        <f t="shared" si="38"/>
        <v>0</v>
      </c>
      <c r="Z49" s="11">
        <f t="shared" si="38"/>
        <v>0</v>
      </c>
      <c r="AA49" s="11">
        <f t="shared" si="38"/>
        <v>0</v>
      </c>
    </row>
    <row r="50" ht="15.75" customHeight="1">
      <c r="A50" s="8">
        <f>Kontoplan!B45</f>
        <v>6900</v>
      </c>
      <c r="B50" s="8" t="str">
        <f>Kontoplan!C45</f>
        <v>Mobil</v>
      </c>
      <c r="C50" s="9"/>
      <c r="D50" s="9"/>
      <c r="E50" s="10">
        <f t="shared" si="23"/>
        <v>72000</v>
      </c>
      <c r="F50" s="11">
        <f t="shared" ref="F50:AA50" si="39">IFERROR(SUMIF($A$8:$A$65,$A50,INDIRECT("'"&amp;F$7&amp;"'!"&amp;"$E$13:$E$60")),"ARK MANGLER!")</f>
        <v>0</v>
      </c>
      <c r="G50" s="11">
        <f t="shared" si="39"/>
        <v>0</v>
      </c>
      <c r="H50" s="11">
        <f t="shared" si="39"/>
        <v>72000</v>
      </c>
      <c r="I50" s="11">
        <f t="shared" si="39"/>
        <v>0</v>
      </c>
      <c r="J50" s="11">
        <f t="shared" si="39"/>
        <v>0</v>
      </c>
      <c r="K50" s="11">
        <f t="shared" si="39"/>
        <v>0</v>
      </c>
      <c r="L50" s="11">
        <f t="shared" si="39"/>
        <v>0</v>
      </c>
      <c r="M50" s="11">
        <f t="shared" si="39"/>
        <v>0</v>
      </c>
      <c r="N50" s="11">
        <f t="shared" si="39"/>
        <v>0</v>
      </c>
      <c r="O50" s="11">
        <f t="shared" si="39"/>
        <v>0</v>
      </c>
      <c r="P50" s="11">
        <f t="shared" si="39"/>
        <v>0</v>
      </c>
      <c r="Q50" s="11">
        <f t="shared" si="39"/>
        <v>0</v>
      </c>
      <c r="R50" s="11">
        <f t="shared" si="39"/>
        <v>0</v>
      </c>
      <c r="S50" s="11">
        <f t="shared" si="39"/>
        <v>0</v>
      </c>
      <c r="T50" s="11">
        <f t="shared" si="39"/>
        <v>0</v>
      </c>
      <c r="U50" s="11">
        <f t="shared" si="39"/>
        <v>0</v>
      </c>
      <c r="V50" s="11">
        <f t="shared" si="39"/>
        <v>0</v>
      </c>
      <c r="W50" s="11">
        <f t="shared" si="39"/>
        <v>0</v>
      </c>
      <c r="X50" s="11">
        <f t="shared" si="39"/>
        <v>0</v>
      </c>
      <c r="Y50" s="11">
        <f t="shared" si="39"/>
        <v>0</v>
      </c>
      <c r="Z50" s="11">
        <f t="shared" si="39"/>
        <v>0</v>
      </c>
      <c r="AA50" s="11">
        <f t="shared" si="39"/>
        <v>0</v>
      </c>
    </row>
    <row r="51" ht="15.75" customHeight="1">
      <c r="A51" s="8">
        <f>Kontoplan!B46</f>
        <v>7140</v>
      </c>
      <c r="B51" s="8" t="str">
        <f>Kontoplan!C46</f>
        <v>Reisekostnad idrett</v>
      </c>
      <c r="C51" s="9"/>
      <c r="D51" s="9"/>
      <c r="E51" s="10">
        <f t="shared" si="23"/>
        <v>103500</v>
      </c>
      <c r="F51" s="11">
        <f t="shared" ref="F51:AA51" si="40">IFERROR(SUMIF($A$8:$A$65,$A51,INDIRECT("'"&amp;F$7&amp;"'!"&amp;"$E$13:$E$60")),"ARK MANGLER!")</f>
        <v>5000</v>
      </c>
      <c r="G51" s="11">
        <f t="shared" si="40"/>
        <v>0</v>
      </c>
      <c r="H51" s="11">
        <f t="shared" si="40"/>
        <v>0</v>
      </c>
      <c r="I51" s="11">
        <f t="shared" si="40"/>
        <v>0</v>
      </c>
      <c r="J51" s="11">
        <f t="shared" si="40"/>
        <v>0</v>
      </c>
      <c r="K51" s="11">
        <f t="shared" si="40"/>
        <v>0</v>
      </c>
      <c r="L51" s="11">
        <f t="shared" si="40"/>
        <v>0</v>
      </c>
      <c r="M51" s="11">
        <f t="shared" si="40"/>
        <v>0</v>
      </c>
      <c r="N51" s="11">
        <f t="shared" si="40"/>
        <v>30000</v>
      </c>
      <c r="O51" s="11">
        <f t="shared" si="40"/>
        <v>0</v>
      </c>
      <c r="P51" s="11">
        <f t="shared" si="40"/>
        <v>0</v>
      </c>
      <c r="Q51" s="11">
        <f t="shared" si="40"/>
        <v>33000</v>
      </c>
      <c r="R51" s="11">
        <f t="shared" si="40"/>
        <v>0</v>
      </c>
      <c r="S51" s="11">
        <f t="shared" si="40"/>
        <v>0</v>
      </c>
      <c r="T51" s="11">
        <f t="shared" si="40"/>
        <v>0</v>
      </c>
      <c r="U51" s="11">
        <f t="shared" si="40"/>
        <v>0</v>
      </c>
      <c r="V51" s="11">
        <f t="shared" si="40"/>
        <v>35500</v>
      </c>
      <c r="W51" s="11">
        <f t="shared" si="40"/>
        <v>0</v>
      </c>
      <c r="X51" s="11">
        <f t="shared" si="40"/>
        <v>0</v>
      </c>
      <c r="Y51" s="11">
        <f t="shared" si="40"/>
        <v>0</v>
      </c>
      <c r="Z51" s="11">
        <f t="shared" si="40"/>
        <v>0</v>
      </c>
      <c r="AA51" s="11">
        <f t="shared" si="40"/>
        <v>0</v>
      </c>
    </row>
    <row r="52" ht="15.75" customHeight="1">
      <c r="A52" s="8">
        <f>Kontoplan!B47</f>
        <v>7141</v>
      </c>
      <c r="B52" s="8" t="str">
        <f>Kontoplan!C47</f>
        <v>Reisekostnad annet</v>
      </c>
      <c r="C52" s="9"/>
      <c r="D52" s="9"/>
      <c r="E52" s="10">
        <f t="shared" si="23"/>
        <v>500</v>
      </c>
      <c r="F52" s="11">
        <f t="shared" ref="F52:AA52" si="41">IFERROR(SUMIF($A$8:$A$65,$A52,INDIRECT("'"&amp;F$7&amp;"'!"&amp;"$E$13:$E$60")),"ARK MANGLER!")</f>
        <v>0</v>
      </c>
      <c r="G52" s="11">
        <f t="shared" si="41"/>
        <v>0</v>
      </c>
      <c r="H52" s="11">
        <f t="shared" si="41"/>
        <v>0</v>
      </c>
      <c r="I52" s="11">
        <f t="shared" si="41"/>
        <v>0</v>
      </c>
      <c r="J52" s="11">
        <f t="shared" si="41"/>
        <v>0</v>
      </c>
      <c r="K52" s="11">
        <f t="shared" si="41"/>
        <v>0</v>
      </c>
      <c r="L52" s="11">
        <f t="shared" si="41"/>
        <v>0</v>
      </c>
      <c r="M52" s="11">
        <f t="shared" si="41"/>
        <v>0</v>
      </c>
      <c r="N52" s="11">
        <f t="shared" si="41"/>
        <v>0</v>
      </c>
      <c r="O52" s="11">
        <f t="shared" si="41"/>
        <v>0</v>
      </c>
      <c r="P52" s="11">
        <f t="shared" si="41"/>
        <v>0</v>
      </c>
      <c r="Q52" s="11">
        <f t="shared" si="41"/>
        <v>0</v>
      </c>
      <c r="R52" s="11">
        <f t="shared" si="41"/>
        <v>0</v>
      </c>
      <c r="S52" s="11">
        <f t="shared" si="41"/>
        <v>0</v>
      </c>
      <c r="T52" s="11">
        <f t="shared" si="41"/>
        <v>500</v>
      </c>
      <c r="U52" s="11">
        <f t="shared" si="41"/>
        <v>0</v>
      </c>
      <c r="V52" s="11">
        <f t="shared" si="41"/>
        <v>0</v>
      </c>
      <c r="W52" s="11">
        <f t="shared" si="41"/>
        <v>0</v>
      </c>
      <c r="X52" s="11">
        <f t="shared" si="41"/>
        <v>0</v>
      </c>
      <c r="Y52" s="11">
        <f t="shared" si="41"/>
        <v>0</v>
      </c>
      <c r="Z52" s="11">
        <f t="shared" si="41"/>
        <v>0</v>
      </c>
      <c r="AA52" s="11">
        <f t="shared" si="41"/>
        <v>0</v>
      </c>
    </row>
    <row r="53" ht="15.75" customHeight="1">
      <c r="A53" s="8">
        <f>Kontoplan!B48</f>
        <v>7310</v>
      </c>
      <c r="B53" s="8" t="str">
        <f>Kontoplan!C48</f>
        <v>Arrangement, idrett</v>
      </c>
      <c r="C53" s="9"/>
      <c r="D53" s="9"/>
      <c r="E53" s="10">
        <f t="shared" si="23"/>
        <v>636479.23</v>
      </c>
      <c r="F53" s="11">
        <f t="shared" ref="F53:AA53" si="42">IFERROR(SUMIF($A$8:$A$65,$A53,INDIRECT("'"&amp;F$7&amp;"'!"&amp;"$E$13:$E$60")),"ARK MANGLER!")</f>
        <v>20000</v>
      </c>
      <c r="G53" s="11">
        <f t="shared" si="42"/>
        <v>0</v>
      </c>
      <c r="H53" s="11">
        <f t="shared" si="42"/>
        <v>20400</v>
      </c>
      <c r="I53" s="11">
        <f t="shared" si="42"/>
        <v>0</v>
      </c>
      <c r="J53" s="11">
        <f t="shared" si="42"/>
        <v>8500</v>
      </c>
      <c r="K53" s="11">
        <f t="shared" si="42"/>
        <v>9304.23</v>
      </c>
      <c r="L53" s="11">
        <f t="shared" si="42"/>
        <v>134825</v>
      </c>
      <c r="M53" s="11">
        <f t="shared" si="42"/>
        <v>0</v>
      </c>
      <c r="N53" s="11">
        <f t="shared" si="42"/>
        <v>0</v>
      </c>
      <c r="O53" s="11">
        <f t="shared" si="42"/>
        <v>0</v>
      </c>
      <c r="P53" s="11">
        <f t="shared" si="42"/>
        <v>0</v>
      </c>
      <c r="Q53" s="11">
        <f t="shared" si="42"/>
        <v>0</v>
      </c>
      <c r="R53" s="11">
        <f t="shared" si="42"/>
        <v>281250</v>
      </c>
      <c r="S53" s="11">
        <f t="shared" si="42"/>
        <v>0</v>
      </c>
      <c r="T53" s="11">
        <f t="shared" si="42"/>
        <v>2200</v>
      </c>
      <c r="U53" s="11">
        <f t="shared" si="42"/>
        <v>0</v>
      </c>
      <c r="V53" s="11">
        <f t="shared" si="42"/>
        <v>0</v>
      </c>
      <c r="W53" s="11">
        <f t="shared" si="42"/>
        <v>0</v>
      </c>
      <c r="X53" s="11">
        <f t="shared" si="42"/>
        <v>110000</v>
      </c>
      <c r="Y53" s="11">
        <f t="shared" si="42"/>
        <v>0</v>
      </c>
      <c r="Z53" s="11">
        <f t="shared" si="42"/>
        <v>0</v>
      </c>
      <c r="AA53" s="11">
        <f t="shared" si="42"/>
        <v>50000</v>
      </c>
    </row>
    <row r="54" ht="15.75" customHeight="1">
      <c r="A54" s="8">
        <f>Kontoplan!B49</f>
        <v>7315</v>
      </c>
      <c r="B54" s="8" t="str">
        <f>Kontoplan!C49</f>
        <v>Arrangement, ikke idrett</v>
      </c>
      <c r="C54" s="9"/>
      <c r="D54" s="9"/>
      <c r="E54" s="10">
        <f t="shared" si="23"/>
        <v>505489</v>
      </c>
      <c r="F54" s="11">
        <f t="shared" ref="F54:AA54" si="43">IFERROR(SUMIF($A$8:$A$65,$A54,INDIRECT("'"&amp;F$7&amp;"'!"&amp;"$E$13:$E$60")),"ARK MANGLER!")</f>
        <v>63000</v>
      </c>
      <c r="G54" s="11">
        <f t="shared" si="43"/>
        <v>0</v>
      </c>
      <c r="H54" s="11">
        <f t="shared" si="43"/>
        <v>60000</v>
      </c>
      <c r="I54" s="11">
        <f t="shared" si="43"/>
        <v>22000</v>
      </c>
      <c r="J54" s="11">
        <f t="shared" si="43"/>
        <v>20000</v>
      </c>
      <c r="K54" s="11">
        <f t="shared" si="43"/>
        <v>19150</v>
      </c>
      <c r="L54" s="11">
        <f t="shared" si="43"/>
        <v>59650</v>
      </c>
      <c r="M54" s="11">
        <f t="shared" si="43"/>
        <v>0</v>
      </c>
      <c r="N54" s="11">
        <f t="shared" si="43"/>
        <v>32800</v>
      </c>
      <c r="O54" s="11">
        <f t="shared" si="43"/>
        <v>11000</v>
      </c>
      <c r="P54" s="11">
        <f t="shared" si="43"/>
        <v>32515</v>
      </c>
      <c r="Q54" s="11">
        <f t="shared" si="43"/>
        <v>24550</v>
      </c>
      <c r="R54" s="11">
        <f t="shared" si="43"/>
        <v>19500</v>
      </c>
      <c r="S54" s="11">
        <f t="shared" si="43"/>
        <v>0</v>
      </c>
      <c r="T54" s="11">
        <f t="shared" si="43"/>
        <v>16690</v>
      </c>
      <c r="U54" s="11">
        <f t="shared" si="43"/>
        <v>35500</v>
      </c>
      <c r="V54" s="11">
        <f t="shared" si="43"/>
        <v>37000</v>
      </c>
      <c r="W54" s="11">
        <f t="shared" si="43"/>
        <v>0</v>
      </c>
      <c r="X54" s="11">
        <f t="shared" si="43"/>
        <v>27000</v>
      </c>
      <c r="Y54" s="11">
        <f t="shared" si="43"/>
        <v>0</v>
      </c>
      <c r="Z54" s="11">
        <f t="shared" si="43"/>
        <v>6134</v>
      </c>
      <c r="AA54" s="11">
        <f t="shared" si="43"/>
        <v>19000</v>
      </c>
    </row>
    <row r="55" ht="15.75" customHeight="1">
      <c r="A55" s="8">
        <f>Kontoplan!B50</f>
        <v>7320</v>
      </c>
      <c r="B55" s="8" t="str">
        <f>Kontoplan!C50</f>
        <v>Markedsføring</v>
      </c>
      <c r="C55" s="9"/>
      <c r="D55" s="9"/>
      <c r="E55" s="10">
        <f t="shared" si="23"/>
        <v>54020</v>
      </c>
      <c r="F55" s="11">
        <f t="shared" ref="F55:AA55" si="44">IFERROR(SUMIF($A$8:$A$65,$A55,INDIRECT("'"&amp;F$7&amp;"'!"&amp;"$E$13:$E$60")),"ARK MANGLER!")</f>
        <v>47300</v>
      </c>
      <c r="G55" s="11">
        <f t="shared" si="44"/>
        <v>0</v>
      </c>
      <c r="H55" s="11">
        <f t="shared" si="44"/>
        <v>0</v>
      </c>
      <c r="I55" s="11">
        <f t="shared" si="44"/>
        <v>0</v>
      </c>
      <c r="J55" s="11">
        <f t="shared" si="44"/>
        <v>500</v>
      </c>
      <c r="K55" s="11">
        <f t="shared" si="44"/>
        <v>250</v>
      </c>
      <c r="L55" s="11">
        <f t="shared" si="44"/>
        <v>0</v>
      </c>
      <c r="M55" s="11">
        <f t="shared" si="44"/>
        <v>0</v>
      </c>
      <c r="N55" s="11">
        <f t="shared" si="44"/>
        <v>600</v>
      </c>
      <c r="O55" s="11">
        <f t="shared" si="44"/>
        <v>500</v>
      </c>
      <c r="P55" s="11">
        <f t="shared" si="44"/>
        <v>0</v>
      </c>
      <c r="Q55" s="11">
        <f t="shared" si="44"/>
        <v>1000</v>
      </c>
      <c r="R55" s="11">
        <f t="shared" si="44"/>
        <v>0</v>
      </c>
      <c r="S55" s="11">
        <f t="shared" si="44"/>
        <v>0</v>
      </c>
      <c r="T55" s="11">
        <f t="shared" si="44"/>
        <v>1000</v>
      </c>
      <c r="U55" s="11">
        <f t="shared" si="44"/>
        <v>500</v>
      </c>
      <c r="V55" s="11">
        <f t="shared" si="44"/>
        <v>0</v>
      </c>
      <c r="W55" s="11">
        <f t="shared" si="44"/>
        <v>0</v>
      </c>
      <c r="X55" s="11">
        <f t="shared" si="44"/>
        <v>500</v>
      </c>
      <c r="Y55" s="11">
        <f t="shared" si="44"/>
        <v>1000</v>
      </c>
      <c r="Z55" s="11">
        <f t="shared" si="44"/>
        <v>870</v>
      </c>
      <c r="AA55" s="11">
        <f t="shared" si="44"/>
        <v>0</v>
      </c>
    </row>
    <row r="56" ht="15.75" customHeight="1">
      <c r="A56" s="8">
        <f>Kontoplan!B51</f>
        <v>7350</v>
      </c>
      <c r="B56" s="8" t="str">
        <f>Kontoplan!C51</f>
        <v>Representasjon</v>
      </c>
      <c r="C56" s="9"/>
      <c r="D56" s="9"/>
      <c r="E56" s="10">
        <f t="shared" si="23"/>
        <v>0</v>
      </c>
      <c r="F56" s="11">
        <f t="shared" ref="F56:AA56" si="45">IFERROR(SUMIF($A$8:$A$65,$A56,INDIRECT("'"&amp;F$7&amp;"'!"&amp;"$E$13:$E$60")),"ARK MANGLER!")</f>
        <v>0</v>
      </c>
      <c r="G56" s="11">
        <f t="shared" si="45"/>
        <v>0</v>
      </c>
      <c r="H56" s="11">
        <f t="shared" si="45"/>
        <v>0</v>
      </c>
      <c r="I56" s="11">
        <f t="shared" si="45"/>
        <v>0</v>
      </c>
      <c r="J56" s="11">
        <f t="shared" si="45"/>
        <v>0</v>
      </c>
      <c r="K56" s="11">
        <f t="shared" si="45"/>
        <v>0</v>
      </c>
      <c r="L56" s="11">
        <f t="shared" si="45"/>
        <v>0</v>
      </c>
      <c r="M56" s="11">
        <f t="shared" si="45"/>
        <v>0</v>
      </c>
      <c r="N56" s="11">
        <f t="shared" si="45"/>
        <v>0</v>
      </c>
      <c r="O56" s="11">
        <f t="shared" si="45"/>
        <v>0</v>
      </c>
      <c r="P56" s="11">
        <f t="shared" si="45"/>
        <v>0</v>
      </c>
      <c r="Q56" s="11">
        <f t="shared" si="45"/>
        <v>0</v>
      </c>
      <c r="R56" s="11">
        <f t="shared" si="45"/>
        <v>0</v>
      </c>
      <c r="S56" s="11">
        <f t="shared" si="45"/>
        <v>0</v>
      </c>
      <c r="T56" s="11">
        <f t="shared" si="45"/>
        <v>0</v>
      </c>
      <c r="U56" s="11">
        <f t="shared" si="45"/>
        <v>0</v>
      </c>
      <c r="V56" s="11">
        <f t="shared" si="45"/>
        <v>0</v>
      </c>
      <c r="W56" s="11">
        <f t="shared" si="45"/>
        <v>0</v>
      </c>
      <c r="X56" s="11">
        <f t="shared" si="45"/>
        <v>0</v>
      </c>
      <c r="Y56" s="11">
        <f t="shared" si="45"/>
        <v>0</v>
      </c>
      <c r="Z56" s="11">
        <f t="shared" si="45"/>
        <v>0</v>
      </c>
      <c r="AA56" s="11">
        <f t="shared" si="45"/>
        <v>0</v>
      </c>
    </row>
    <row r="57" ht="15.75" customHeight="1">
      <c r="A57" s="8">
        <f>Kontoplan!B52</f>
        <v>7401</v>
      </c>
      <c r="B57" s="8" t="str">
        <f>Kontoplan!C52</f>
        <v>Bot</v>
      </c>
      <c r="C57" s="9"/>
      <c r="D57" s="9"/>
      <c r="E57" s="10">
        <f t="shared" si="23"/>
        <v>15000</v>
      </c>
      <c r="F57" s="11">
        <f t="shared" ref="F57:AA57" si="46">IFERROR(SUMIF($A$8:$A$65,$A57,INDIRECT("'"&amp;F$7&amp;"'!"&amp;"$E$13:$E$60")),"ARK MANGLER!")</f>
        <v>0</v>
      </c>
      <c r="G57" s="11">
        <f t="shared" si="46"/>
        <v>0</v>
      </c>
      <c r="H57" s="11">
        <f t="shared" si="46"/>
        <v>0</v>
      </c>
      <c r="I57" s="11">
        <f t="shared" si="46"/>
        <v>0</v>
      </c>
      <c r="J57" s="11">
        <f t="shared" si="46"/>
        <v>0</v>
      </c>
      <c r="K57" s="11">
        <f t="shared" si="46"/>
        <v>0</v>
      </c>
      <c r="L57" s="11">
        <f t="shared" si="46"/>
        <v>0</v>
      </c>
      <c r="M57" s="11">
        <f t="shared" si="46"/>
        <v>0</v>
      </c>
      <c r="N57" s="11">
        <f t="shared" si="46"/>
        <v>0</v>
      </c>
      <c r="O57" s="11">
        <f t="shared" si="46"/>
        <v>0</v>
      </c>
      <c r="P57" s="11">
        <f t="shared" si="46"/>
        <v>15000</v>
      </c>
      <c r="Q57" s="11">
        <f t="shared" si="46"/>
        <v>0</v>
      </c>
      <c r="R57" s="11">
        <f t="shared" si="46"/>
        <v>0</v>
      </c>
      <c r="S57" s="11">
        <f t="shared" si="46"/>
        <v>0</v>
      </c>
      <c r="T57" s="11">
        <f t="shared" si="46"/>
        <v>0</v>
      </c>
      <c r="U57" s="11">
        <f t="shared" si="46"/>
        <v>0</v>
      </c>
      <c r="V57" s="11">
        <f t="shared" si="46"/>
        <v>0</v>
      </c>
      <c r="W57" s="11">
        <f t="shared" si="46"/>
        <v>0</v>
      </c>
      <c r="X57" s="11">
        <f t="shared" si="46"/>
        <v>0</v>
      </c>
      <c r="Y57" s="11">
        <f t="shared" si="46"/>
        <v>0</v>
      </c>
      <c r="Z57" s="11">
        <f t="shared" si="46"/>
        <v>0</v>
      </c>
      <c r="AA57" s="11">
        <f t="shared" si="46"/>
        <v>0</v>
      </c>
    </row>
    <row r="58" ht="15.75" customHeight="1">
      <c r="A58" s="8">
        <f>Kontoplan!B53</f>
        <v>7410</v>
      </c>
      <c r="B58" s="8" t="str">
        <f>Kontoplan!C53</f>
        <v>Kontingent</v>
      </c>
      <c r="C58" s="9"/>
      <c r="D58" s="9"/>
      <c r="E58" s="10">
        <f t="shared" si="23"/>
        <v>425450</v>
      </c>
      <c r="F58" s="11">
        <f t="shared" ref="F58:AA58" si="47">IFERROR(SUMIF($A$8:$A$65,$A58,INDIRECT("'"&amp;F$7&amp;"'!"&amp;"$E$13:$E$60")),"ARK MANGLER!")</f>
        <v>0</v>
      </c>
      <c r="G58" s="11">
        <f t="shared" si="47"/>
        <v>0</v>
      </c>
      <c r="H58" s="11">
        <f t="shared" si="47"/>
        <v>0</v>
      </c>
      <c r="I58" s="11">
        <f t="shared" si="47"/>
        <v>0</v>
      </c>
      <c r="J58" s="11">
        <f t="shared" si="47"/>
        <v>0</v>
      </c>
      <c r="K58" s="11">
        <f t="shared" si="47"/>
        <v>0</v>
      </c>
      <c r="L58" s="11">
        <f t="shared" si="47"/>
        <v>0</v>
      </c>
      <c r="M58" s="11">
        <f t="shared" si="47"/>
        <v>0</v>
      </c>
      <c r="N58" s="11">
        <f t="shared" si="47"/>
        <v>5250</v>
      </c>
      <c r="O58" s="11">
        <f t="shared" si="47"/>
        <v>0</v>
      </c>
      <c r="P58" s="11">
        <f t="shared" si="47"/>
        <v>22600</v>
      </c>
      <c r="Q58" s="11">
        <f t="shared" si="47"/>
        <v>0</v>
      </c>
      <c r="R58" s="11">
        <f t="shared" si="47"/>
        <v>24800</v>
      </c>
      <c r="S58" s="11">
        <f t="shared" si="47"/>
        <v>0</v>
      </c>
      <c r="T58" s="11">
        <f t="shared" si="47"/>
        <v>0</v>
      </c>
      <c r="U58" s="11">
        <f t="shared" si="47"/>
        <v>10500</v>
      </c>
      <c r="V58" s="11">
        <f t="shared" si="47"/>
        <v>72600</v>
      </c>
      <c r="W58" s="11">
        <f t="shared" si="47"/>
        <v>0</v>
      </c>
      <c r="X58" s="11">
        <f t="shared" si="47"/>
        <v>269700</v>
      </c>
      <c r="Y58" s="11">
        <f t="shared" si="47"/>
        <v>0</v>
      </c>
      <c r="Z58" s="11">
        <f t="shared" si="47"/>
        <v>0</v>
      </c>
      <c r="AA58" s="11">
        <f t="shared" si="47"/>
        <v>20000</v>
      </c>
    </row>
    <row r="59" ht="15.75" customHeight="1">
      <c r="A59" s="8">
        <f>Kontoplan!B54</f>
        <v>7430</v>
      </c>
      <c r="B59" s="8" t="str">
        <f>Kontoplan!C54</f>
        <v>Gave</v>
      </c>
      <c r="C59" s="9"/>
      <c r="D59" s="9"/>
      <c r="E59" s="10">
        <f t="shared" si="23"/>
        <v>-13000</v>
      </c>
      <c r="F59" s="11">
        <f t="shared" ref="F59:AA59" si="48">IFERROR(SUMIF($A$8:$A$65,$A59,INDIRECT("'"&amp;F$7&amp;"'!"&amp;"$E$13:$E$60")),"ARK MANGLER!")</f>
        <v>0</v>
      </c>
      <c r="G59" s="11">
        <f t="shared" si="48"/>
        <v>0</v>
      </c>
      <c r="H59" s="11">
        <f t="shared" si="48"/>
        <v>0</v>
      </c>
      <c r="I59" s="11">
        <f t="shared" si="48"/>
        <v>0</v>
      </c>
      <c r="J59" s="11">
        <f t="shared" si="48"/>
        <v>0</v>
      </c>
      <c r="K59" s="11">
        <f t="shared" si="48"/>
        <v>0</v>
      </c>
      <c r="L59" s="11">
        <f t="shared" si="48"/>
        <v>12000</v>
      </c>
      <c r="M59" s="11">
        <f t="shared" si="48"/>
        <v>0</v>
      </c>
      <c r="N59" s="11">
        <f t="shared" si="48"/>
        <v>0</v>
      </c>
      <c r="O59" s="11">
        <f t="shared" si="48"/>
        <v>0</v>
      </c>
      <c r="P59" s="11">
        <f t="shared" si="48"/>
        <v>-10000</v>
      </c>
      <c r="Q59" s="11">
        <f t="shared" si="48"/>
        <v>-5000</v>
      </c>
      <c r="R59" s="11">
        <f t="shared" si="48"/>
        <v>-10000</v>
      </c>
      <c r="S59" s="11">
        <f t="shared" si="48"/>
        <v>0</v>
      </c>
      <c r="T59" s="11">
        <f t="shared" si="48"/>
        <v>0</v>
      </c>
      <c r="U59" s="11">
        <f t="shared" si="48"/>
        <v>0</v>
      </c>
      <c r="V59" s="11">
        <f t="shared" si="48"/>
        <v>0</v>
      </c>
      <c r="W59" s="11">
        <f t="shared" si="48"/>
        <v>0</v>
      </c>
      <c r="X59" s="11">
        <f t="shared" si="48"/>
        <v>0</v>
      </c>
      <c r="Y59" s="11">
        <f t="shared" si="48"/>
        <v>0</v>
      </c>
      <c r="Z59" s="11">
        <f t="shared" si="48"/>
        <v>0</v>
      </c>
      <c r="AA59" s="11">
        <f t="shared" si="48"/>
        <v>0</v>
      </c>
    </row>
    <row r="60" ht="15.75" customHeight="1">
      <c r="A60" s="8">
        <f>Kontoplan!B55</f>
        <v>7500</v>
      </c>
      <c r="B60" s="8" t="str">
        <f>Kontoplan!C55</f>
        <v>Forsikringspremie</v>
      </c>
      <c r="C60" s="9"/>
      <c r="D60" s="9"/>
      <c r="E60" s="10">
        <f t="shared" si="23"/>
        <v>5538</v>
      </c>
      <c r="F60" s="11">
        <f t="shared" ref="F60:AA60" si="49">IFERROR(SUMIF($A$8:$A$65,$A60,INDIRECT("'"&amp;F$7&amp;"'!"&amp;"$E$13:$E$60")),"ARK MANGLER!")</f>
        <v>0</v>
      </c>
      <c r="G60" s="11">
        <f t="shared" si="49"/>
        <v>0</v>
      </c>
      <c r="H60" s="11">
        <f t="shared" si="49"/>
        <v>0</v>
      </c>
      <c r="I60" s="11">
        <f t="shared" si="49"/>
        <v>0</v>
      </c>
      <c r="J60" s="11">
        <f t="shared" si="49"/>
        <v>0</v>
      </c>
      <c r="K60" s="11">
        <f t="shared" si="49"/>
        <v>0</v>
      </c>
      <c r="L60" s="11">
        <f t="shared" si="49"/>
        <v>0</v>
      </c>
      <c r="M60" s="11">
        <f t="shared" si="49"/>
        <v>0</v>
      </c>
      <c r="N60" s="11">
        <f t="shared" si="49"/>
        <v>0</v>
      </c>
      <c r="O60" s="11">
        <f t="shared" si="49"/>
        <v>0</v>
      </c>
      <c r="P60" s="11">
        <f t="shared" si="49"/>
        <v>0</v>
      </c>
      <c r="Q60" s="11">
        <f t="shared" si="49"/>
        <v>0</v>
      </c>
      <c r="R60" s="11">
        <f t="shared" si="49"/>
        <v>0</v>
      </c>
      <c r="S60" s="11">
        <f t="shared" si="49"/>
        <v>0</v>
      </c>
      <c r="T60" s="11">
        <f t="shared" si="49"/>
        <v>0</v>
      </c>
      <c r="U60" s="11">
        <f t="shared" si="49"/>
        <v>0</v>
      </c>
      <c r="V60" s="11">
        <f t="shared" si="49"/>
        <v>5538</v>
      </c>
      <c r="W60" s="11">
        <f t="shared" si="49"/>
        <v>0</v>
      </c>
      <c r="X60" s="11">
        <f t="shared" si="49"/>
        <v>0</v>
      </c>
      <c r="Y60" s="11">
        <f t="shared" si="49"/>
        <v>0</v>
      </c>
      <c r="Z60" s="11">
        <f t="shared" si="49"/>
        <v>0</v>
      </c>
      <c r="AA60" s="11">
        <f t="shared" si="49"/>
        <v>0</v>
      </c>
    </row>
    <row r="61" ht="15.75" customHeight="1">
      <c r="A61" s="8">
        <f>Kontoplan!B56</f>
        <v>7770</v>
      </c>
      <c r="B61" s="8" t="str">
        <f>Kontoplan!C56</f>
        <v>Bank og kortgebyr</v>
      </c>
      <c r="C61" s="9"/>
      <c r="D61" s="9"/>
      <c r="E61" s="10">
        <f t="shared" si="23"/>
        <v>76083</v>
      </c>
      <c r="F61" s="11">
        <f t="shared" ref="F61:AA61" si="50">IFERROR(SUMIF($A$8:$A$65,$A61,INDIRECT("'"&amp;F$7&amp;"'!"&amp;"$E$13:$E$60")),"ARK MANGLER!")</f>
        <v>76083</v>
      </c>
      <c r="G61" s="11">
        <f t="shared" si="50"/>
        <v>0</v>
      </c>
      <c r="H61" s="11">
        <f t="shared" si="50"/>
        <v>0</v>
      </c>
      <c r="I61" s="11">
        <f t="shared" si="50"/>
        <v>0</v>
      </c>
      <c r="J61" s="11">
        <f t="shared" si="50"/>
        <v>0</v>
      </c>
      <c r="K61" s="11">
        <f t="shared" si="50"/>
        <v>0</v>
      </c>
      <c r="L61" s="11">
        <f t="shared" si="50"/>
        <v>0</v>
      </c>
      <c r="M61" s="11">
        <f t="shared" si="50"/>
        <v>0</v>
      </c>
      <c r="N61" s="11">
        <f t="shared" si="50"/>
        <v>0</v>
      </c>
      <c r="O61" s="11">
        <f t="shared" si="50"/>
        <v>0</v>
      </c>
      <c r="P61" s="11">
        <f t="shared" si="50"/>
        <v>0</v>
      </c>
      <c r="Q61" s="11">
        <f t="shared" si="50"/>
        <v>0</v>
      </c>
      <c r="R61" s="11">
        <f t="shared" si="50"/>
        <v>0</v>
      </c>
      <c r="S61" s="11">
        <f t="shared" si="50"/>
        <v>0</v>
      </c>
      <c r="T61" s="11">
        <f t="shared" si="50"/>
        <v>0</v>
      </c>
      <c r="U61" s="11">
        <f t="shared" si="50"/>
        <v>0</v>
      </c>
      <c r="V61" s="11">
        <f t="shared" si="50"/>
        <v>0</v>
      </c>
      <c r="W61" s="11">
        <f t="shared" si="50"/>
        <v>0</v>
      </c>
      <c r="X61" s="11">
        <f t="shared" si="50"/>
        <v>0</v>
      </c>
      <c r="Y61" s="11">
        <f t="shared" si="50"/>
        <v>0</v>
      </c>
      <c r="Z61" s="11">
        <f t="shared" si="50"/>
        <v>0</v>
      </c>
      <c r="AA61" s="11">
        <f t="shared" si="50"/>
        <v>0</v>
      </c>
    </row>
    <row r="62" ht="15.75" customHeight="1">
      <c r="A62" s="8">
        <f>Kontoplan!B57</f>
        <v>7791</v>
      </c>
      <c r="B62" s="8" t="str">
        <f>Kontoplan!C57</f>
        <v>Internstøtte grupper</v>
      </c>
      <c r="C62" s="9"/>
      <c r="D62" s="9"/>
      <c r="E62" s="10">
        <f t="shared" si="23"/>
        <v>568484</v>
      </c>
      <c r="F62" s="11">
        <f t="shared" ref="F62:AA62" si="51">IFERROR(SUMIF($A$8:$A$65,$A62,INDIRECT("'"&amp;F$7&amp;"'!"&amp;"$E$13:$E$60")),"ARK MANGLER!")</f>
        <v>568484</v>
      </c>
      <c r="G62" s="11">
        <f t="shared" si="51"/>
        <v>0</v>
      </c>
      <c r="H62" s="11">
        <f t="shared" si="51"/>
        <v>0</v>
      </c>
      <c r="I62" s="11">
        <f t="shared" si="51"/>
        <v>0</v>
      </c>
      <c r="J62" s="11">
        <f t="shared" si="51"/>
        <v>0</v>
      </c>
      <c r="K62" s="11">
        <f t="shared" si="51"/>
        <v>0</v>
      </c>
      <c r="L62" s="11">
        <f t="shared" si="51"/>
        <v>0</v>
      </c>
      <c r="M62" s="11">
        <f t="shared" si="51"/>
        <v>0</v>
      </c>
      <c r="N62" s="11">
        <f t="shared" si="51"/>
        <v>0</v>
      </c>
      <c r="O62" s="11">
        <f t="shared" si="51"/>
        <v>0</v>
      </c>
      <c r="P62" s="11">
        <f t="shared" si="51"/>
        <v>0</v>
      </c>
      <c r="Q62" s="11">
        <f t="shared" si="51"/>
        <v>0</v>
      </c>
      <c r="R62" s="11">
        <f t="shared" si="51"/>
        <v>0</v>
      </c>
      <c r="S62" s="11">
        <f t="shared" si="51"/>
        <v>0</v>
      </c>
      <c r="T62" s="11">
        <f t="shared" si="51"/>
        <v>0</v>
      </c>
      <c r="U62" s="11">
        <f t="shared" si="51"/>
        <v>0</v>
      </c>
      <c r="V62" s="11">
        <f t="shared" si="51"/>
        <v>0</v>
      </c>
      <c r="W62" s="11">
        <f t="shared" si="51"/>
        <v>0</v>
      </c>
      <c r="X62" s="11">
        <f t="shared" si="51"/>
        <v>0</v>
      </c>
      <c r="Y62" s="11">
        <f t="shared" si="51"/>
        <v>0</v>
      </c>
      <c r="Z62" s="11">
        <f t="shared" si="51"/>
        <v>0</v>
      </c>
      <c r="AA62" s="11">
        <f t="shared" si="51"/>
        <v>0</v>
      </c>
    </row>
    <row r="63" ht="15.75" customHeight="1">
      <c r="A63" s="8">
        <f>Kontoplan!B58</f>
        <v>8050</v>
      </c>
      <c r="B63" s="8" t="str">
        <f>Kontoplan!C58</f>
        <v>Annen renteinntekt</v>
      </c>
      <c r="C63" s="9"/>
      <c r="D63" s="9"/>
      <c r="E63" s="10">
        <f t="shared" si="23"/>
        <v>0</v>
      </c>
      <c r="F63" s="11">
        <f t="shared" ref="F63:AA63" si="52">IFERROR(SUMIF($A$8:$A$65,$A63,INDIRECT("'"&amp;F$7&amp;"'!"&amp;"$E$13:$E$60")),"ARK MANGLER!")</f>
        <v>0</v>
      </c>
      <c r="G63" s="11">
        <f t="shared" si="52"/>
        <v>0</v>
      </c>
      <c r="H63" s="11">
        <f t="shared" si="52"/>
        <v>0</v>
      </c>
      <c r="I63" s="11">
        <f t="shared" si="52"/>
        <v>0</v>
      </c>
      <c r="J63" s="11">
        <f t="shared" si="52"/>
        <v>0</v>
      </c>
      <c r="K63" s="11">
        <f t="shared" si="52"/>
        <v>0</v>
      </c>
      <c r="L63" s="11">
        <f t="shared" si="52"/>
        <v>0</v>
      </c>
      <c r="M63" s="11">
        <f t="shared" si="52"/>
        <v>0</v>
      </c>
      <c r="N63" s="11">
        <f t="shared" si="52"/>
        <v>0</v>
      </c>
      <c r="O63" s="11">
        <f t="shared" si="52"/>
        <v>0</v>
      </c>
      <c r="P63" s="11">
        <f t="shared" si="52"/>
        <v>0</v>
      </c>
      <c r="Q63" s="11">
        <f t="shared" si="52"/>
        <v>0</v>
      </c>
      <c r="R63" s="11">
        <f t="shared" si="52"/>
        <v>0</v>
      </c>
      <c r="S63" s="11">
        <f t="shared" si="52"/>
        <v>0</v>
      </c>
      <c r="T63" s="11">
        <f t="shared" si="52"/>
        <v>0</v>
      </c>
      <c r="U63" s="11">
        <f t="shared" si="52"/>
        <v>0</v>
      </c>
      <c r="V63" s="11">
        <f t="shared" si="52"/>
        <v>0</v>
      </c>
      <c r="W63" s="11">
        <f t="shared" si="52"/>
        <v>0</v>
      </c>
      <c r="X63" s="11">
        <f t="shared" si="52"/>
        <v>0</v>
      </c>
      <c r="Y63" s="11">
        <f t="shared" si="52"/>
        <v>0</v>
      </c>
      <c r="Z63" s="11">
        <f t="shared" si="52"/>
        <v>0</v>
      </c>
      <c r="AA63" s="11">
        <f t="shared" si="52"/>
        <v>0</v>
      </c>
    </row>
    <row r="64" ht="15.75" customHeight="1">
      <c r="A64" s="8">
        <f>Kontoplan!B59</f>
        <v>8150</v>
      </c>
      <c r="B64" s="8" t="str">
        <f>Kontoplan!C59</f>
        <v>Annen rentekostnad</v>
      </c>
      <c r="C64" s="9"/>
      <c r="D64" s="9"/>
      <c r="E64" s="10">
        <f t="shared" si="23"/>
        <v>0</v>
      </c>
      <c r="F64" s="11">
        <f t="shared" ref="F64:AA64" si="53">IFERROR(SUMIF($A$8:$A$65,$A64,INDIRECT("'"&amp;F$7&amp;"'!"&amp;"$E$13:$E$60")),"ARK MANGLER!")</f>
        <v>0</v>
      </c>
      <c r="G64" s="11">
        <f t="shared" si="53"/>
        <v>0</v>
      </c>
      <c r="H64" s="11">
        <f t="shared" si="53"/>
        <v>0</v>
      </c>
      <c r="I64" s="11">
        <f t="shared" si="53"/>
        <v>0</v>
      </c>
      <c r="J64" s="11">
        <f t="shared" si="53"/>
        <v>0</v>
      </c>
      <c r="K64" s="11">
        <f t="shared" si="53"/>
        <v>0</v>
      </c>
      <c r="L64" s="11">
        <f t="shared" si="53"/>
        <v>0</v>
      </c>
      <c r="M64" s="11">
        <f t="shared" si="53"/>
        <v>0</v>
      </c>
      <c r="N64" s="11">
        <f t="shared" si="53"/>
        <v>0</v>
      </c>
      <c r="O64" s="11">
        <f t="shared" si="53"/>
        <v>0</v>
      </c>
      <c r="P64" s="11">
        <f t="shared" si="53"/>
        <v>0</v>
      </c>
      <c r="Q64" s="11">
        <f t="shared" si="53"/>
        <v>0</v>
      </c>
      <c r="R64" s="11">
        <f t="shared" si="53"/>
        <v>0</v>
      </c>
      <c r="S64" s="11">
        <f t="shared" si="53"/>
        <v>0</v>
      </c>
      <c r="T64" s="11">
        <f t="shared" si="53"/>
        <v>0</v>
      </c>
      <c r="U64" s="11">
        <f t="shared" si="53"/>
        <v>0</v>
      </c>
      <c r="V64" s="11">
        <f t="shared" si="53"/>
        <v>0</v>
      </c>
      <c r="W64" s="11">
        <f t="shared" si="53"/>
        <v>0</v>
      </c>
      <c r="X64" s="11">
        <f t="shared" si="53"/>
        <v>0</v>
      </c>
      <c r="Y64" s="11">
        <f t="shared" si="53"/>
        <v>0</v>
      </c>
      <c r="Z64" s="11">
        <f t="shared" si="53"/>
        <v>0</v>
      </c>
      <c r="AA64" s="11">
        <f t="shared" si="53"/>
        <v>0</v>
      </c>
    </row>
    <row r="65" ht="15.75" customHeight="1">
      <c r="A65" s="8">
        <f>Kontoplan!B60</f>
        <v>8170</v>
      </c>
      <c r="B65" s="8" t="str">
        <f>Kontoplan!C60</f>
        <v>Annen finanskostnad</v>
      </c>
      <c r="C65" s="9"/>
      <c r="D65" s="9"/>
      <c r="E65" s="10">
        <f t="shared" si="23"/>
        <v>0</v>
      </c>
      <c r="F65" s="11">
        <f t="shared" ref="F65:AA65" si="54">IFERROR(SUMIF($A$8:$A$65,$A65,INDIRECT("'"&amp;F$7&amp;"'!"&amp;"$E$13:$E$60")),"ARK MANGLER!")</f>
        <v>0</v>
      </c>
      <c r="G65" s="11">
        <f t="shared" si="54"/>
        <v>0</v>
      </c>
      <c r="H65" s="11">
        <f t="shared" si="54"/>
        <v>0</v>
      </c>
      <c r="I65" s="11">
        <f t="shared" si="54"/>
        <v>0</v>
      </c>
      <c r="J65" s="11">
        <f t="shared" si="54"/>
        <v>0</v>
      </c>
      <c r="K65" s="11">
        <f t="shared" si="54"/>
        <v>0</v>
      </c>
      <c r="L65" s="11">
        <f t="shared" si="54"/>
        <v>0</v>
      </c>
      <c r="M65" s="11">
        <f t="shared" si="54"/>
        <v>0</v>
      </c>
      <c r="N65" s="11">
        <f t="shared" si="54"/>
        <v>0</v>
      </c>
      <c r="O65" s="11">
        <f t="shared" si="54"/>
        <v>0</v>
      </c>
      <c r="P65" s="11">
        <f t="shared" si="54"/>
        <v>0</v>
      </c>
      <c r="Q65" s="11">
        <f t="shared" si="54"/>
        <v>0</v>
      </c>
      <c r="R65" s="11">
        <f t="shared" si="54"/>
        <v>0</v>
      </c>
      <c r="S65" s="11">
        <f t="shared" si="54"/>
        <v>0</v>
      </c>
      <c r="T65" s="11">
        <f t="shared" si="54"/>
        <v>0</v>
      </c>
      <c r="U65" s="11">
        <f t="shared" si="54"/>
        <v>0</v>
      </c>
      <c r="V65" s="11">
        <f t="shared" si="54"/>
        <v>0</v>
      </c>
      <c r="W65" s="11">
        <f t="shared" si="54"/>
        <v>0</v>
      </c>
      <c r="X65" s="11">
        <f t="shared" si="54"/>
        <v>0</v>
      </c>
      <c r="Y65" s="11">
        <f t="shared" si="54"/>
        <v>0</v>
      </c>
      <c r="Z65" s="11">
        <f t="shared" si="54"/>
        <v>0</v>
      </c>
      <c r="AA65" s="11">
        <f t="shared" si="54"/>
        <v>0</v>
      </c>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row>
    <row r="67" ht="15.75" customHeight="1">
      <c r="A67" s="13" t="s">
        <v>32</v>
      </c>
      <c r="B67" s="14"/>
      <c r="C67" s="15">
        <f t="shared" ref="C67:AA67" si="55">SUM(C34:C66)</f>
        <v>0</v>
      </c>
      <c r="D67" s="15">
        <f t="shared" si="55"/>
        <v>0</v>
      </c>
      <c r="E67" s="16">
        <f t="shared" si="55"/>
        <v>5085957.23</v>
      </c>
      <c r="F67" s="15">
        <f t="shared" si="55"/>
        <v>1584977</v>
      </c>
      <c r="G67" s="15">
        <f t="shared" si="55"/>
        <v>18800</v>
      </c>
      <c r="H67" s="15">
        <f t="shared" si="55"/>
        <v>297500</v>
      </c>
      <c r="I67" s="15">
        <f t="shared" si="55"/>
        <v>58500</v>
      </c>
      <c r="J67" s="15">
        <f t="shared" si="55"/>
        <v>64000</v>
      </c>
      <c r="K67" s="15">
        <f t="shared" si="55"/>
        <v>128044.23</v>
      </c>
      <c r="L67" s="15">
        <f t="shared" si="55"/>
        <v>314425</v>
      </c>
      <c r="M67" s="15">
        <f t="shared" si="55"/>
        <v>0</v>
      </c>
      <c r="N67" s="15">
        <f t="shared" si="55"/>
        <v>154850</v>
      </c>
      <c r="O67" s="15">
        <f t="shared" si="55"/>
        <v>130500</v>
      </c>
      <c r="P67" s="15">
        <f t="shared" si="55"/>
        <v>216205</v>
      </c>
      <c r="Q67" s="15">
        <f t="shared" si="55"/>
        <v>267350</v>
      </c>
      <c r="R67" s="15">
        <f t="shared" si="55"/>
        <v>582470</v>
      </c>
      <c r="S67" s="15">
        <f t="shared" si="55"/>
        <v>0</v>
      </c>
      <c r="T67" s="15">
        <f t="shared" si="55"/>
        <v>112765</v>
      </c>
      <c r="U67" s="15">
        <f t="shared" si="55"/>
        <v>94800</v>
      </c>
      <c r="V67" s="15">
        <f t="shared" si="55"/>
        <v>239038</v>
      </c>
      <c r="W67" s="15">
        <f t="shared" si="55"/>
        <v>0</v>
      </c>
      <c r="X67" s="15">
        <f t="shared" si="55"/>
        <v>410200</v>
      </c>
      <c r="Y67" s="15">
        <f t="shared" si="55"/>
        <v>77000</v>
      </c>
      <c r="Z67" s="15">
        <f t="shared" si="55"/>
        <v>119100</v>
      </c>
      <c r="AA67" s="15">
        <f t="shared" si="55"/>
        <v>215433</v>
      </c>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4"/>
    </row>
    <row r="69" ht="15.75" customHeight="1">
      <c r="A69" s="13" t="s">
        <v>33</v>
      </c>
      <c r="B69" s="14"/>
      <c r="C69" s="15">
        <f t="shared" ref="C69:AA69" si="56">C27+C67</f>
        <v>0</v>
      </c>
      <c r="D69" s="15">
        <f t="shared" si="56"/>
        <v>0</v>
      </c>
      <c r="E69" s="16">
        <f t="shared" si="56"/>
        <v>180622.53</v>
      </c>
      <c r="F69" s="15">
        <f t="shared" si="56"/>
        <v>-253023</v>
      </c>
      <c r="G69" s="15">
        <f t="shared" si="56"/>
        <v>18800</v>
      </c>
      <c r="H69" s="15">
        <f t="shared" si="56"/>
        <v>297500</v>
      </c>
      <c r="I69" s="15">
        <f t="shared" si="56"/>
        <v>-8400</v>
      </c>
      <c r="J69" s="15">
        <f t="shared" si="56"/>
        <v>29500</v>
      </c>
      <c r="K69" s="15">
        <f t="shared" si="56"/>
        <v>1914.53</v>
      </c>
      <c r="L69" s="15">
        <f t="shared" si="56"/>
        <v>-42425</v>
      </c>
      <c r="M69" s="15">
        <f t="shared" si="56"/>
        <v>0</v>
      </c>
      <c r="N69" s="15">
        <f t="shared" si="56"/>
        <v>4200</v>
      </c>
      <c r="O69" s="15">
        <f t="shared" si="56"/>
        <v>38500</v>
      </c>
      <c r="P69" s="15">
        <f t="shared" si="56"/>
        <v>4940</v>
      </c>
      <c r="Q69" s="15">
        <f t="shared" si="56"/>
        <v>-35150</v>
      </c>
      <c r="R69" s="15">
        <f t="shared" si="56"/>
        <v>12500</v>
      </c>
      <c r="S69" s="15">
        <f t="shared" si="56"/>
        <v>0</v>
      </c>
      <c r="T69" s="15">
        <f t="shared" si="56"/>
        <v>13375</v>
      </c>
      <c r="U69" s="15">
        <f t="shared" si="56"/>
        <v>59800</v>
      </c>
      <c r="V69" s="15">
        <f t="shared" si="56"/>
        <v>738</v>
      </c>
      <c r="W69" s="15">
        <f t="shared" si="56"/>
        <v>0</v>
      </c>
      <c r="X69" s="15">
        <f t="shared" si="56"/>
        <v>29975</v>
      </c>
      <c r="Y69" s="15">
        <f t="shared" si="56"/>
        <v>-20000</v>
      </c>
      <c r="Z69" s="15">
        <f t="shared" si="56"/>
        <v>0</v>
      </c>
      <c r="AA69" s="15">
        <f t="shared" si="56"/>
        <v>27878</v>
      </c>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row>
    <row r="71" ht="15.75" customHeight="1">
      <c r="A71" s="17" t="s">
        <v>34</v>
      </c>
      <c r="B71" s="17"/>
      <c r="C71" s="17"/>
      <c r="D71" s="17"/>
      <c r="E71" s="18">
        <f>E27*0.025</f>
        <v>-122633.3675</v>
      </c>
      <c r="F71" s="4"/>
      <c r="G71" s="4"/>
      <c r="H71" s="4"/>
      <c r="I71" s="4"/>
      <c r="J71" s="4"/>
      <c r="K71" s="4"/>
      <c r="L71" s="4"/>
      <c r="M71" s="4"/>
      <c r="N71" s="4"/>
      <c r="O71" s="4"/>
      <c r="P71" s="4"/>
      <c r="Q71" s="4"/>
      <c r="R71" s="4"/>
      <c r="S71" s="4"/>
      <c r="T71" s="4"/>
      <c r="U71" s="4"/>
      <c r="V71" s="4"/>
      <c r="W71" s="4"/>
      <c r="X71" s="4"/>
      <c r="Y71" s="4"/>
      <c r="Z71" s="4"/>
      <c r="AA71" s="4"/>
    </row>
    <row r="72" ht="15.75" customHeight="1">
      <c r="A72" s="17" t="s">
        <v>35</v>
      </c>
      <c r="B72" s="17"/>
      <c r="C72" s="17"/>
      <c r="D72" s="17"/>
      <c r="E72" s="18">
        <f>E69-E71</f>
        <v>303255.8975</v>
      </c>
      <c r="F72" s="4"/>
      <c r="G72" s="4"/>
      <c r="H72" s="4"/>
      <c r="I72" s="4"/>
      <c r="J72" s="4"/>
      <c r="K72" s="4"/>
      <c r="L72" s="4"/>
      <c r="M72" s="4"/>
      <c r="N72" s="4"/>
      <c r="O72" s="4"/>
      <c r="P72" s="4"/>
      <c r="Q72" s="4"/>
      <c r="R72" s="4"/>
      <c r="S72" s="4"/>
      <c r="T72" s="4"/>
      <c r="U72" s="4"/>
      <c r="V72" s="4"/>
      <c r="W72" s="4"/>
      <c r="X72" s="4"/>
      <c r="Y72" s="4"/>
      <c r="Z72" s="4"/>
      <c r="AA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row>
  </sheetData>
  <mergeCells count="9">
    <mergeCell ref="A67:B67"/>
    <mergeCell ref="A69:B69"/>
    <mergeCell ref="A1:AA1"/>
    <mergeCell ref="A2:AA2"/>
    <mergeCell ref="A3:AA3"/>
    <mergeCell ref="A4:R4"/>
    <mergeCell ref="A5:AA5"/>
    <mergeCell ref="A27:B27"/>
    <mergeCell ref="A31:AA31"/>
  </mergeCells>
  <printOptions/>
  <pageMargins bottom="0.75" footer="0.0" header="0.0" left="0.7" right="0.7"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topLeftCell="B1" activePane="topRight" state="frozen"/>
      <selection activeCell="C2" sqref="C2" pane="topRight"/>
    </sheetView>
  </sheetViews>
  <sheetFormatPr customHeight="1" defaultColWidth="11.22" defaultRowHeight="15.0"/>
  <cols>
    <col customWidth="1" min="1" max="1" width="10.78"/>
    <col customWidth="1" min="2" max="2" width="24.78"/>
    <col customWidth="1" min="3" max="5" width="12.44"/>
    <col customWidth="1" min="6" max="17" width="10.0"/>
    <col customWidth="1" min="18" max="18" width="2.67"/>
    <col customWidth="1" min="19" max="19" width="83.33"/>
    <col customWidth="1" min="20" max="26" width="10.56"/>
  </cols>
  <sheetData>
    <row r="1" ht="15.75" customHeight="1">
      <c r="A1" s="19" t="s">
        <v>171</v>
      </c>
      <c r="B1" s="20"/>
      <c r="C1" s="20"/>
      <c r="D1" s="20"/>
      <c r="E1" s="20"/>
      <c r="F1" s="20"/>
      <c r="G1" s="20"/>
      <c r="H1" s="20"/>
      <c r="I1" s="20"/>
      <c r="J1" s="20"/>
      <c r="K1" s="20"/>
      <c r="L1" s="20"/>
      <c r="M1" s="20"/>
      <c r="N1" s="20"/>
      <c r="O1" s="20"/>
      <c r="P1" s="20"/>
      <c r="Q1" s="20"/>
      <c r="R1" s="20"/>
      <c r="S1" s="20"/>
      <c r="T1" s="4"/>
      <c r="U1" s="4"/>
      <c r="V1" s="4"/>
      <c r="W1" s="4"/>
      <c r="X1" s="4"/>
      <c r="Y1" s="4"/>
      <c r="Z1" s="4"/>
    </row>
    <row r="2" ht="15.75" customHeight="1">
      <c r="A2" s="21"/>
      <c r="T2" s="4"/>
      <c r="U2" s="4"/>
      <c r="V2" s="4"/>
      <c r="W2" s="4"/>
      <c r="X2" s="4"/>
      <c r="Y2" s="4"/>
      <c r="Z2" s="4"/>
    </row>
    <row r="3" ht="15.75" customHeight="1">
      <c r="A3" s="21"/>
      <c r="T3" s="4"/>
      <c r="U3" s="4"/>
      <c r="V3" s="4"/>
      <c r="W3" s="4"/>
      <c r="X3" s="4"/>
      <c r="Y3" s="4"/>
      <c r="Z3" s="4"/>
    </row>
    <row r="4" ht="15.75" customHeight="1">
      <c r="A4" s="47" t="str">
        <f>Forside!B4</f>
        <v>BI Athletics</v>
      </c>
      <c r="B4" s="20"/>
      <c r="C4" s="20"/>
      <c r="D4" s="20"/>
      <c r="E4" s="20"/>
      <c r="F4" s="20"/>
      <c r="G4" s="20"/>
      <c r="H4" s="20"/>
      <c r="I4" s="20"/>
      <c r="J4" s="20"/>
      <c r="K4" s="20"/>
      <c r="L4" s="20"/>
      <c r="M4" s="20"/>
      <c r="N4" s="20"/>
      <c r="O4" s="20"/>
      <c r="P4" s="20"/>
      <c r="Q4" s="20"/>
      <c r="R4" s="20"/>
      <c r="S4" s="20"/>
      <c r="T4" s="4"/>
      <c r="U4" s="4"/>
      <c r="V4" s="4"/>
      <c r="W4" s="4"/>
      <c r="X4" s="4"/>
      <c r="Y4" s="4"/>
      <c r="Z4" s="4"/>
    </row>
    <row r="5" ht="15.75" customHeight="1">
      <c r="A5" s="21"/>
      <c r="T5" s="4"/>
      <c r="U5" s="4"/>
      <c r="V5" s="4"/>
      <c r="W5" s="4"/>
      <c r="X5" s="4"/>
      <c r="Y5" s="4"/>
      <c r="Z5" s="4"/>
    </row>
    <row r="6" ht="15.75" customHeight="1">
      <c r="A6" s="21"/>
      <c r="T6" s="4"/>
      <c r="U6" s="4"/>
      <c r="V6" s="4"/>
      <c r="W6" s="4"/>
      <c r="X6" s="4"/>
      <c r="Y6" s="4"/>
      <c r="Z6" s="4"/>
    </row>
    <row r="7" ht="15.75" customHeight="1">
      <c r="A7" s="48" t="s">
        <v>162</v>
      </c>
      <c r="B7" s="2"/>
      <c r="C7" s="2"/>
      <c r="D7" s="2"/>
      <c r="E7" s="2"/>
      <c r="F7" s="2"/>
      <c r="G7" s="2"/>
      <c r="H7" s="2"/>
      <c r="I7" s="2"/>
      <c r="J7" s="2"/>
      <c r="K7" s="2"/>
      <c r="L7" s="2"/>
      <c r="M7" s="2"/>
      <c r="N7" s="2"/>
      <c r="O7" s="2"/>
      <c r="P7" s="2"/>
      <c r="Q7" s="2"/>
      <c r="R7" s="2"/>
      <c r="S7" s="2"/>
      <c r="T7" s="4"/>
      <c r="U7" s="4"/>
      <c r="V7" s="4"/>
      <c r="W7" s="4"/>
      <c r="X7" s="4"/>
      <c r="Y7" s="4"/>
      <c r="Z7" s="4"/>
    </row>
    <row r="8" ht="15.75" customHeight="1">
      <c r="A8" s="49" t="str">
        <f>MID(CELL("filename",A1),FIND("]",CELL("filename",A1))+1,255)</f>
        <v>#VALUE!</v>
      </c>
      <c r="B8" s="2"/>
      <c r="C8" s="2"/>
      <c r="D8" s="2"/>
      <c r="E8" s="2"/>
      <c r="F8" s="2"/>
      <c r="G8" s="2"/>
      <c r="H8" s="2"/>
      <c r="I8" s="2"/>
      <c r="J8" s="2"/>
      <c r="K8" s="2"/>
      <c r="L8" s="2"/>
      <c r="M8" s="2"/>
      <c r="N8" s="2"/>
      <c r="O8" s="2"/>
      <c r="P8" s="2"/>
      <c r="Q8" s="2"/>
      <c r="R8" s="2"/>
      <c r="S8" s="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5" t="s">
        <v>2</v>
      </c>
      <c r="B10" s="2"/>
      <c r="C10" s="2"/>
      <c r="D10" s="2"/>
      <c r="E10" s="2"/>
      <c r="F10" s="2"/>
      <c r="G10" s="2"/>
      <c r="H10" s="2"/>
      <c r="I10" s="2"/>
      <c r="J10" s="2"/>
      <c r="K10" s="2"/>
      <c r="L10" s="2"/>
      <c r="M10" s="2"/>
      <c r="N10" s="2"/>
      <c r="O10" s="2"/>
      <c r="P10" s="2"/>
      <c r="Q10" s="2"/>
      <c r="R10" s="2"/>
      <c r="S10" s="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6" t="s">
        <v>3</v>
      </c>
      <c r="B12" s="6" t="s">
        <v>4</v>
      </c>
      <c r="C12" s="6" t="s">
        <v>5</v>
      </c>
      <c r="D12" s="6" t="s">
        <v>6</v>
      </c>
      <c r="E12" s="7" t="s">
        <v>7</v>
      </c>
      <c r="F12" s="6" t="s">
        <v>172</v>
      </c>
      <c r="G12" s="6" t="s">
        <v>173</v>
      </c>
      <c r="H12" s="6" t="s">
        <v>174</v>
      </c>
      <c r="I12" s="6" t="s">
        <v>175</v>
      </c>
      <c r="J12" s="6" t="s">
        <v>176</v>
      </c>
      <c r="K12" s="6" t="s">
        <v>177</v>
      </c>
      <c r="L12" s="6" t="s">
        <v>178</v>
      </c>
      <c r="M12" s="6" t="s">
        <v>179</v>
      </c>
      <c r="N12" s="6" t="s">
        <v>180</v>
      </c>
      <c r="O12" s="6" t="s">
        <v>181</v>
      </c>
      <c r="P12" s="6" t="s">
        <v>182</v>
      </c>
      <c r="Q12" s="6" t="s">
        <v>183</v>
      </c>
      <c r="R12" s="45"/>
      <c r="S12" s="6" t="s">
        <v>184</v>
      </c>
      <c r="T12" s="4"/>
      <c r="U12" s="4"/>
      <c r="V12" s="4"/>
      <c r="W12" s="4"/>
      <c r="X12" s="4"/>
      <c r="Y12" s="4"/>
      <c r="Z12" s="4"/>
    </row>
    <row r="13" ht="15.75" customHeight="1">
      <c r="A13" s="8">
        <f>Kontoplan!B11</f>
        <v>3000</v>
      </c>
      <c r="B13" s="8" t="str">
        <f>Kontoplan!C11</f>
        <v>Salgsinntekter, avgiftspliktig</v>
      </c>
      <c r="C13" s="9"/>
      <c r="D13" s="9"/>
      <c r="E13" s="16">
        <f t="shared" ref="E13:E30" si="1">SUM(F13:Q13)</f>
        <v>0</v>
      </c>
      <c r="F13" s="9"/>
      <c r="G13" s="9"/>
      <c r="H13" s="9"/>
      <c r="I13" s="9"/>
      <c r="J13" s="9"/>
      <c r="K13" s="9"/>
      <c r="L13" s="9"/>
      <c r="M13" s="9"/>
      <c r="N13" s="9"/>
      <c r="O13" s="9"/>
      <c r="P13" s="9"/>
      <c r="Q13" s="9"/>
      <c r="R13" s="4"/>
      <c r="S13" s="46"/>
      <c r="T13" s="4"/>
      <c r="U13" s="4"/>
      <c r="V13" s="4"/>
      <c r="W13" s="4"/>
      <c r="X13" s="4"/>
      <c r="Y13" s="4"/>
      <c r="Z13" s="4"/>
    </row>
    <row r="14" ht="15.75" customHeight="1">
      <c r="A14" s="8">
        <f>Kontoplan!B12</f>
        <v>3009</v>
      </c>
      <c r="B14" s="8" t="str">
        <f>Kontoplan!C12</f>
        <v>Sponsorinntekt</v>
      </c>
      <c r="C14" s="9"/>
      <c r="D14" s="9"/>
      <c r="E14" s="16">
        <f t="shared" si="1"/>
        <v>0</v>
      </c>
      <c r="F14" s="9"/>
      <c r="G14" s="9"/>
      <c r="H14" s="9"/>
      <c r="I14" s="9"/>
      <c r="J14" s="9"/>
      <c r="K14" s="9"/>
      <c r="L14" s="9"/>
      <c r="M14" s="9"/>
      <c r="N14" s="9"/>
      <c r="O14" s="9"/>
      <c r="P14" s="9"/>
      <c r="Q14" s="9"/>
      <c r="R14" s="4"/>
      <c r="S14" s="46"/>
      <c r="T14" s="4"/>
      <c r="U14" s="4"/>
      <c r="V14" s="4"/>
      <c r="W14" s="4"/>
      <c r="X14" s="4"/>
      <c r="Y14" s="4"/>
      <c r="Z14" s="4"/>
    </row>
    <row r="15" ht="15.75" customHeight="1">
      <c r="A15" s="8">
        <f>Kontoplan!B13</f>
        <v>3100</v>
      </c>
      <c r="B15" s="8" t="str">
        <f>Kontoplan!C13</f>
        <v>Salgsinntekter, avgiftsfri</v>
      </c>
      <c r="C15" s="9"/>
      <c r="D15" s="9"/>
      <c r="E15" s="16">
        <f t="shared" si="1"/>
        <v>0</v>
      </c>
      <c r="F15" s="9"/>
      <c r="G15" s="9"/>
      <c r="H15" s="9"/>
      <c r="I15" s="9"/>
      <c r="J15" s="9"/>
      <c r="K15" s="9"/>
      <c r="L15" s="9"/>
      <c r="M15" s="9"/>
      <c r="N15" s="9"/>
      <c r="O15" s="9"/>
      <c r="P15" s="9"/>
      <c r="Q15" s="9"/>
      <c r="R15" s="4"/>
      <c r="S15" s="46"/>
      <c r="T15" s="4"/>
      <c r="U15" s="4"/>
      <c r="V15" s="4"/>
      <c r="W15" s="4"/>
      <c r="X15" s="4"/>
      <c r="Y15" s="4"/>
      <c r="Z15" s="4"/>
    </row>
    <row r="16" ht="15.75" customHeight="1">
      <c r="A16" s="8">
        <f>Kontoplan!B14</f>
        <v>3101</v>
      </c>
      <c r="B16" s="8" t="str">
        <f>Kontoplan!C14</f>
        <v>Dugnad</v>
      </c>
      <c r="C16" s="9"/>
      <c r="D16" s="9"/>
      <c r="E16" s="16">
        <f t="shared" si="1"/>
        <v>0</v>
      </c>
      <c r="F16" s="9"/>
      <c r="G16" s="9"/>
      <c r="H16" s="9"/>
      <c r="I16" s="9"/>
      <c r="J16" s="9"/>
      <c r="K16" s="9"/>
      <c r="L16" s="9"/>
      <c r="M16" s="9"/>
      <c r="N16" s="9"/>
      <c r="O16" s="9"/>
      <c r="P16" s="9"/>
      <c r="Q16" s="9"/>
      <c r="R16" s="4"/>
      <c r="S16" s="46"/>
      <c r="T16" s="4"/>
      <c r="U16" s="4"/>
      <c r="V16" s="4"/>
      <c r="W16" s="4"/>
      <c r="X16" s="4"/>
      <c r="Y16" s="4"/>
      <c r="Z16" s="4"/>
    </row>
    <row r="17" ht="15.75" customHeight="1">
      <c r="A17" s="8">
        <f>Kontoplan!B15</f>
        <v>3410</v>
      </c>
      <c r="B17" s="8" t="str">
        <f>Kontoplan!C15</f>
        <v>Tilskudd fra Oslo Kommune</v>
      </c>
      <c r="C17" s="9"/>
      <c r="D17" s="9"/>
      <c r="E17" s="16">
        <f t="shared" si="1"/>
        <v>0</v>
      </c>
      <c r="F17" s="9"/>
      <c r="G17" s="9"/>
      <c r="H17" s="9"/>
      <c r="I17" s="9"/>
      <c r="J17" s="9"/>
      <c r="K17" s="9"/>
      <c r="L17" s="9"/>
      <c r="M17" s="9"/>
      <c r="N17" s="9"/>
      <c r="O17" s="9"/>
      <c r="P17" s="9"/>
      <c r="Q17" s="9"/>
      <c r="R17" s="4"/>
      <c r="S17" s="46"/>
      <c r="T17" s="4"/>
      <c r="U17" s="4"/>
      <c r="V17" s="4"/>
      <c r="W17" s="4"/>
      <c r="X17" s="4"/>
      <c r="Y17" s="4"/>
      <c r="Z17" s="4"/>
    </row>
    <row r="18" ht="15.75" customHeight="1">
      <c r="A18" s="8">
        <f>Kontoplan!B16</f>
        <v>3420</v>
      </c>
      <c r="B18" s="8" t="str">
        <f>Kontoplan!C16</f>
        <v>Momskompensasjon</v>
      </c>
      <c r="C18" s="9"/>
      <c r="D18" s="9"/>
      <c r="E18" s="16">
        <f t="shared" si="1"/>
        <v>0</v>
      </c>
      <c r="F18" s="9"/>
      <c r="G18" s="9"/>
      <c r="H18" s="9"/>
      <c r="I18" s="9"/>
      <c r="J18" s="9"/>
      <c r="K18" s="9"/>
      <c r="L18" s="9"/>
      <c r="M18" s="9"/>
      <c r="N18" s="9"/>
      <c r="O18" s="9"/>
      <c r="P18" s="9"/>
      <c r="Q18" s="9"/>
      <c r="R18" s="4"/>
      <c r="S18" s="46"/>
      <c r="T18" s="4"/>
      <c r="U18" s="4"/>
      <c r="V18" s="4"/>
      <c r="W18" s="4"/>
      <c r="X18" s="4"/>
      <c r="Y18" s="4"/>
      <c r="Z18" s="4"/>
    </row>
    <row r="19" ht="15.75" customHeight="1">
      <c r="A19" s="8">
        <f>Kontoplan!B17</f>
        <v>3430</v>
      </c>
      <c r="B19" s="8" t="str">
        <f>Kontoplan!C17</f>
        <v>Grasrotandelen Norsk Tipping</v>
      </c>
      <c r="C19" s="9"/>
      <c r="D19" s="9"/>
      <c r="E19" s="16">
        <f t="shared" si="1"/>
        <v>0</v>
      </c>
      <c r="F19" s="9"/>
      <c r="G19" s="9"/>
      <c r="H19" s="9"/>
      <c r="I19" s="9"/>
      <c r="J19" s="9"/>
      <c r="K19" s="9"/>
      <c r="L19" s="9"/>
      <c r="M19" s="9"/>
      <c r="N19" s="9"/>
      <c r="O19" s="9"/>
      <c r="P19" s="9"/>
      <c r="Q19" s="9"/>
      <c r="R19" s="4"/>
      <c r="S19" s="46"/>
      <c r="T19" s="4"/>
      <c r="U19" s="4"/>
      <c r="V19" s="4"/>
      <c r="W19" s="4"/>
      <c r="X19" s="4"/>
      <c r="Y19" s="4"/>
      <c r="Z19" s="4"/>
    </row>
    <row r="20" ht="15.75" customHeight="1">
      <c r="A20" s="8">
        <f>Kontoplan!B18</f>
        <v>3900</v>
      </c>
      <c r="B20" s="8" t="str">
        <f>Kontoplan!C18</f>
        <v>Annen driftsrelatert inntekt</v>
      </c>
      <c r="C20" s="9"/>
      <c r="D20" s="9"/>
      <c r="E20" s="16">
        <f t="shared" si="1"/>
        <v>0</v>
      </c>
      <c r="F20" s="9"/>
      <c r="G20" s="9"/>
      <c r="H20" s="9"/>
      <c r="I20" s="9"/>
      <c r="J20" s="9"/>
      <c r="K20" s="9"/>
      <c r="L20" s="9"/>
      <c r="M20" s="9"/>
      <c r="N20" s="9"/>
      <c r="O20" s="9"/>
      <c r="P20" s="9"/>
      <c r="Q20" s="9"/>
      <c r="R20" s="4"/>
      <c r="S20" s="46"/>
      <c r="T20" s="4"/>
      <c r="U20" s="4"/>
      <c r="V20" s="4"/>
      <c r="W20" s="4"/>
      <c r="X20" s="4"/>
      <c r="Y20" s="4"/>
      <c r="Z20" s="4"/>
    </row>
    <row r="21" ht="15.75" customHeight="1">
      <c r="A21" s="8">
        <f>Kontoplan!B19</f>
        <v>3901</v>
      </c>
      <c r="B21" s="8" t="str">
        <f>Kontoplan!C19</f>
        <v>Internstøtte BI Athletics</v>
      </c>
      <c r="C21" s="9"/>
      <c r="D21" s="9"/>
      <c r="E21" s="16">
        <f t="shared" si="1"/>
        <v>0</v>
      </c>
      <c r="F21" s="9"/>
      <c r="G21" s="9"/>
      <c r="H21" s="9"/>
      <c r="I21" s="9"/>
      <c r="J21" s="9"/>
      <c r="K21" s="9"/>
      <c r="L21" s="9"/>
      <c r="M21" s="9"/>
      <c r="N21" s="9"/>
      <c r="O21" s="9"/>
      <c r="P21" s="9"/>
      <c r="Q21" s="9"/>
      <c r="R21" s="4"/>
      <c r="S21" s="46"/>
      <c r="T21" s="4"/>
      <c r="U21" s="4"/>
      <c r="V21" s="4"/>
      <c r="W21" s="4"/>
      <c r="X21" s="4"/>
      <c r="Y21" s="4"/>
      <c r="Z21" s="4"/>
    </row>
    <row r="22" ht="15.75" customHeight="1">
      <c r="A22" s="8">
        <f>Kontoplan!B20</f>
        <v>3920</v>
      </c>
      <c r="B22" s="8" t="str">
        <f>Kontoplan!C20</f>
        <v>Medlemskontingent</v>
      </c>
      <c r="C22" s="9"/>
      <c r="D22" s="9"/>
      <c r="E22" s="16">
        <f t="shared" si="1"/>
        <v>0</v>
      </c>
      <c r="F22" s="9"/>
      <c r="G22" s="9"/>
      <c r="H22" s="9"/>
      <c r="I22" s="9"/>
      <c r="J22" s="9"/>
      <c r="K22" s="9"/>
      <c r="L22" s="9"/>
      <c r="M22" s="9"/>
      <c r="N22" s="9"/>
      <c r="O22" s="9"/>
      <c r="P22" s="9"/>
      <c r="Q22" s="9"/>
      <c r="R22" s="4"/>
      <c r="S22" s="46"/>
      <c r="T22" s="4"/>
      <c r="U22" s="4"/>
      <c r="V22" s="4"/>
      <c r="W22" s="4"/>
      <c r="X22" s="4"/>
      <c r="Y22" s="4"/>
      <c r="Z22" s="4"/>
    </row>
    <row r="23" ht="15.75" customHeight="1">
      <c r="A23" s="8">
        <f>Kontoplan!B21</f>
        <v>3921</v>
      </c>
      <c r="B23" s="8" t="str">
        <f>Kontoplan!C21</f>
        <v>Gruppeavgift</v>
      </c>
      <c r="C23" s="9"/>
      <c r="D23" s="9"/>
      <c r="E23" s="16">
        <f t="shared" si="1"/>
        <v>0</v>
      </c>
      <c r="F23" s="9"/>
      <c r="G23" s="9"/>
      <c r="H23" s="9"/>
      <c r="I23" s="9"/>
      <c r="J23" s="9"/>
      <c r="K23" s="9"/>
      <c r="L23" s="9"/>
      <c r="M23" s="9"/>
      <c r="N23" s="9"/>
      <c r="O23" s="9"/>
      <c r="P23" s="9"/>
      <c r="Q23" s="9"/>
      <c r="R23" s="4"/>
      <c r="S23" s="46"/>
      <c r="T23" s="4"/>
      <c r="U23" s="4"/>
      <c r="V23" s="4"/>
      <c r="W23" s="4"/>
      <c r="X23" s="4"/>
      <c r="Y23" s="4"/>
      <c r="Z23" s="4"/>
    </row>
    <row r="24" ht="15.75" customHeight="1">
      <c r="A24" s="8">
        <f>Kontoplan!B22</f>
        <v>3930</v>
      </c>
      <c r="B24" s="8" t="str">
        <f>Kontoplan!C22</f>
        <v>Treningsavgift</v>
      </c>
      <c r="C24" s="9"/>
      <c r="D24" s="9"/>
      <c r="E24" s="16">
        <f t="shared" si="1"/>
        <v>0</v>
      </c>
      <c r="F24" s="9"/>
      <c r="G24" s="9"/>
      <c r="H24" s="9"/>
      <c r="I24" s="9"/>
      <c r="J24" s="9"/>
      <c r="K24" s="9"/>
      <c r="L24" s="9"/>
      <c r="M24" s="9"/>
      <c r="N24" s="9"/>
      <c r="O24" s="9"/>
      <c r="P24" s="9"/>
      <c r="Q24" s="9"/>
      <c r="R24" s="4"/>
      <c r="S24" s="46"/>
      <c r="T24" s="4"/>
      <c r="U24" s="4"/>
      <c r="V24" s="4"/>
      <c r="W24" s="4"/>
      <c r="X24" s="4"/>
      <c r="Y24" s="4"/>
      <c r="Z24" s="4"/>
    </row>
    <row r="25" ht="15.75" customHeight="1">
      <c r="A25" s="8">
        <f>Kontoplan!B23</f>
        <v>3990</v>
      </c>
      <c r="B25" s="8" t="str">
        <f>Kontoplan!C23</f>
        <v>Kontingent fra BI-studenter</v>
      </c>
      <c r="C25" s="9"/>
      <c r="D25" s="9"/>
      <c r="E25" s="16">
        <f t="shared" si="1"/>
        <v>0</v>
      </c>
      <c r="F25" s="9"/>
      <c r="G25" s="9"/>
      <c r="H25" s="9"/>
      <c r="I25" s="9"/>
      <c r="J25" s="9"/>
      <c r="K25" s="9"/>
      <c r="L25" s="9"/>
      <c r="M25" s="9"/>
      <c r="N25" s="9"/>
      <c r="O25" s="9"/>
      <c r="P25" s="9"/>
      <c r="Q25" s="9"/>
      <c r="R25" s="4"/>
      <c r="S25" s="46"/>
      <c r="T25" s="4"/>
      <c r="U25" s="4"/>
      <c r="V25" s="4"/>
      <c r="W25" s="4"/>
      <c r="X25" s="4"/>
      <c r="Y25" s="4"/>
      <c r="Z25" s="4"/>
    </row>
    <row r="26" ht="15.75" customHeight="1">
      <c r="A26" s="8">
        <f>Kontoplan!B24</f>
        <v>3991</v>
      </c>
      <c r="B26" s="8" t="str">
        <f>Kontoplan!C24</f>
        <v>Støtte fra BISO</v>
      </c>
      <c r="C26" s="9"/>
      <c r="D26" s="9"/>
      <c r="E26" s="16">
        <f t="shared" si="1"/>
        <v>0</v>
      </c>
      <c r="F26" s="9"/>
      <c r="G26" s="9"/>
      <c r="H26" s="9"/>
      <c r="I26" s="9"/>
      <c r="J26" s="9"/>
      <c r="K26" s="9"/>
      <c r="L26" s="9"/>
      <c r="M26" s="9"/>
      <c r="N26" s="9"/>
      <c r="O26" s="9"/>
      <c r="P26" s="9"/>
      <c r="Q26" s="9"/>
      <c r="R26" s="4"/>
      <c r="S26" s="46"/>
      <c r="T26" s="4"/>
      <c r="U26" s="4"/>
      <c r="V26" s="4"/>
      <c r="W26" s="4"/>
      <c r="X26" s="4"/>
      <c r="Y26" s="4"/>
      <c r="Z26" s="4"/>
    </row>
    <row r="27" ht="15.75" customHeight="1">
      <c r="A27" s="8">
        <f>Kontoplan!B25</f>
        <v>3992</v>
      </c>
      <c r="B27" s="8" t="str">
        <f>Kontoplan!C25</f>
        <v>Støtte fra BI</v>
      </c>
      <c r="C27" s="9"/>
      <c r="D27" s="9"/>
      <c r="E27" s="16">
        <f t="shared" si="1"/>
        <v>0</v>
      </c>
      <c r="F27" s="9"/>
      <c r="G27" s="9"/>
      <c r="H27" s="9"/>
      <c r="I27" s="9"/>
      <c r="J27" s="9"/>
      <c r="K27" s="9"/>
      <c r="L27" s="9"/>
      <c r="M27" s="9"/>
      <c r="N27" s="9"/>
      <c r="O27" s="9"/>
      <c r="P27" s="9"/>
      <c r="Q27" s="9"/>
      <c r="R27" s="4"/>
      <c r="S27" s="46"/>
      <c r="T27" s="4"/>
      <c r="U27" s="4"/>
      <c r="V27" s="4"/>
      <c r="W27" s="4"/>
      <c r="X27" s="4"/>
      <c r="Y27" s="4"/>
      <c r="Z27" s="4"/>
    </row>
    <row r="28" ht="15.75" customHeight="1">
      <c r="A28" s="8">
        <f>Kontoplan!B26</f>
        <v>3993</v>
      </c>
      <c r="B28" s="8" t="str">
        <f>Kontoplan!C26</f>
        <v>Støtte fra Velferdstinget</v>
      </c>
      <c r="C28" s="9"/>
      <c r="D28" s="9"/>
      <c r="E28" s="16">
        <f t="shared" si="1"/>
        <v>0</v>
      </c>
      <c r="F28" s="9"/>
      <c r="G28" s="9"/>
      <c r="H28" s="9"/>
      <c r="I28" s="9"/>
      <c r="J28" s="9"/>
      <c r="K28" s="9"/>
      <c r="L28" s="9"/>
      <c r="M28" s="9"/>
      <c r="N28" s="9"/>
      <c r="O28" s="9"/>
      <c r="P28" s="9"/>
      <c r="Q28" s="9"/>
      <c r="R28" s="4"/>
      <c r="S28" s="46"/>
      <c r="T28" s="4"/>
      <c r="U28" s="4"/>
      <c r="V28" s="4"/>
      <c r="W28" s="4"/>
      <c r="X28" s="4"/>
      <c r="Y28" s="4"/>
      <c r="Z28" s="4"/>
    </row>
    <row r="29" ht="15.75" customHeight="1">
      <c r="A29" s="8">
        <f>Kontoplan!B27</f>
        <v>3994</v>
      </c>
      <c r="B29" s="8" t="str">
        <f>Kontoplan!C27</f>
        <v>Støtte fra NSI</v>
      </c>
      <c r="C29" s="9"/>
      <c r="D29" s="9"/>
      <c r="E29" s="16">
        <f t="shared" si="1"/>
        <v>0</v>
      </c>
      <c r="F29" s="9"/>
      <c r="G29" s="9"/>
      <c r="H29" s="9"/>
      <c r="I29" s="9"/>
      <c r="J29" s="9"/>
      <c r="K29" s="9"/>
      <c r="L29" s="9"/>
      <c r="M29" s="9"/>
      <c r="N29" s="9"/>
      <c r="O29" s="9"/>
      <c r="P29" s="9"/>
      <c r="Q29" s="9"/>
      <c r="R29" s="4"/>
      <c r="S29" s="46"/>
      <c r="T29" s="4"/>
      <c r="U29" s="4"/>
      <c r="V29" s="4"/>
      <c r="W29" s="4"/>
      <c r="X29" s="4"/>
      <c r="Y29" s="4"/>
      <c r="Z29" s="4"/>
    </row>
    <row r="30" ht="15.75" customHeight="1">
      <c r="A30" s="8">
        <f>Kontoplan!B28</f>
        <v>3995</v>
      </c>
      <c r="B30" s="8" t="str">
        <f>Kontoplan!C28</f>
        <v>Annen støtte</v>
      </c>
      <c r="C30" s="9"/>
      <c r="D30" s="9"/>
      <c r="E30" s="16">
        <f t="shared" si="1"/>
        <v>0</v>
      </c>
      <c r="F30" s="9"/>
      <c r="G30" s="9"/>
      <c r="H30" s="9"/>
      <c r="I30" s="9"/>
      <c r="J30" s="9"/>
      <c r="K30" s="9"/>
      <c r="L30" s="9"/>
      <c r="M30" s="9"/>
      <c r="N30" s="9"/>
      <c r="O30" s="9"/>
      <c r="P30" s="9"/>
      <c r="Q30" s="9"/>
      <c r="R30" s="4"/>
      <c r="S30" s="46"/>
      <c r="T30" s="4"/>
      <c r="U30" s="4"/>
      <c r="V30" s="4"/>
      <c r="W30" s="4"/>
      <c r="X30" s="4"/>
      <c r="Y30" s="4"/>
      <c r="Z30" s="4"/>
    </row>
    <row r="31" ht="15.75" customHeight="1">
      <c r="A31" s="4"/>
      <c r="B31" s="4"/>
      <c r="C31" s="12"/>
      <c r="D31" s="12"/>
      <c r="E31" s="12"/>
      <c r="F31" s="12"/>
      <c r="G31" s="12"/>
      <c r="H31" s="12"/>
      <c r="I31" s="12"/>
      <c r="J31" s="12"/>
      <c r="K31" s="12"/>
      <c r="L31" s="12"/>
      <c r="M31" s="12"/>
      <c r="N31" s="12"/>
      <c r="O31" s="12"/>
      <c r="P31" s="12"/>
      <c r="Q31" s="12"/>
      <c r="R31" s="4"/>
      <c r="S31" s="4"/>
      <c r="T31" s="4"/>
      <c r="U31" s="4"/>
      <c r="V31" s="4"/>
      <c r="W31" s="4"/>
      <c r="X31" s="4"/>
      <c r="Y31" s="4"/>
      <c r="Z31" s="4"/>
    </row>
    <row r="32" ht="15.75" customHeight="1">
      <c r="A32" s="13" t="s">
        <v>30</v>
      </c>
      <c r="B32" s="14"/>
      <c r="C32" s="15">
        <f t="shared" ref="C32:Q32" si="2">SUM(C13:C31)</f>
        <v>0</v>
      </c>
      <c r="D32" s="15">
        <f t="shared" si="2"/>
        <v>0</v>
      </c>
      <c r="E32" s="16">
        <f t="shared" si="2"/>
        <v>0</v>
      </c>
      <c r="F32" s="15">
        <f t="shared" si="2"/>
        <v>0</v>
      </c>
      <c r="G32" s="15">
        <f t="shared" si="2"/>
        <v>0</v>
      </c>
      <c r="H32" s="15">
        <f t="shared" si="2"/>
        <v>0</v>
      </c>
      <c r="I32" s="15">
        <f t="shared" si="2"/>
        <v>0</v>
      </c>
      <c r="J32" s="15">
        <f t="shared" si="2"/>
        <v>0</v>
      </c>
      <c r="K32" s="15">
        <f t="shared" si="2"/>
        <v>0</v>
      </c>
      <c r="L32" s="15">
        <f t="shared" si="2"/>
        <v>0</v>
      </c>
      <c r="M32" s="15">
        <f t="shared" si="2"/>
        <v>0</v>
      </c>
      <c r="N32" s="15">
        <f t="shared" si="2"/>
        <v>0</v>
      </c>
      <c r="O32" s="15">
        <f t="shared" si="2"/>
        <v>0</v>
      </c>
      <c r="P32" s="15">
        <f t="shared" si="2"/>
        <v>0</v>
      </c>
      <c r="Q32" s="15">
        <f t="shared" si="2"/>
        <v>0</v>
      </c>
      <c r="R32" s="4"/>
      <c r="S32" s="46"/>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5" t="s">
        <v>31</v>
      </c>
      <c r="B36" s="2"/>
      <c r="C36" s="2"/>
      <c r="D36" s="2"/>
      <c r="E36" s="2"/>
      <c r="F36" s="2"/>
      <c r="G36" s="2"/>
      <c r="H36" s="2"/>
      <c r="I36" s="2"/>
      <c r="J36" s="2"/>
      <c r="K36" s="2"/>
      <c r="L36" s="2"/>
      <c r="M36" s="2"/>
      <c r="N36" s="2"/>
      <c r="O36" s="2"/>
      <c r="P36" s="2"/>
      <c r="Q36" s="2"/>
      <c r="R36" s="2"/>
      <c r="S36" s="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6" t="s">
        <v>3</v>
      </c>
      <c r="B38" s="6" t="s">
        <v>4</v>
      </c>
      <c r="C38" s="6" t="s">
        <v>5</v>
      </c>
      <c r="D38" s="6" t="s">
        <v>6</v>
      </c>
      <c r="E38" s="7" t="s">
        <v>7</v>
      </c>
      <c r="F38" s="6" t="s">
        <v>172</v>
      </c>
      <c r="G38" s="6" t="s">
        <v>173</v>
      </c>
      <c r="H38" s="6" t="s">
        <v>174</v>
      </c>
      <c r="I38" s="6" t="s">
        <v>175</v>
      </c>
      <c r="J38" s="6" t="s">
        <v>176</v>
      </c>
      <c r="K38" s="6" t="s">
        <v>177</v>
      </c>
      <c r="L38" s="6" t="s">
        <v>178</v>
      </c>
      <c r="M38" s="6" t="s">
        <v>179</v>
      </c>
      <c r="N38" s="6" t="s">
        <v>180</v>
      </c>
      <c r="O38" s="6" t="s">
        <v>181</v>
      </c>
      <c r="P38" s="6" t="s">
        <v>182</v>
      </c>
      <c r="Q38" s="6" t="s">
        <v>183</v>
      </c>
      <c r="R38" s="45"/>
      <c r="S38" s="6" t="s">
        <v>184</v>
      </c>
      <c r="T38" s="4"/>
      <c r="U38" s="4"/>
      <c r="V38" s="4"/>
      <c r="W38" s="4"/>
      <c r="X38" s="4"/>
      <c r="Y38" s="4"/>
      <c r="Z38" s="4"/>
    </row>
    <row r="39" ht="15.75" customHeight="1">
      <c r="A39" s="8">
        <f>Kontoplan!B29</f>
        <v>5910</v>
      </c>
      <c r="B39" s="8" t="str">
        <f>Kontoplan!C29</f>
        <v>Lunsjkort</v>
      </c>
      <c r="C39" s="9"/>
      <c r="D39" s="9"/>
      <c r="E39" s="16">
        <f t="shared" ref="E39:E70" si="3">SUM(F39:Q39)</f>
        <v>120000</v>
      </c>
      <c r="F39" s="9">
        <v>12000.0</v>
      </c>
      <c r="G39" s="9">
        <v>12000.0</v>
      </c>
      <c r="H39" s="9">
        <v>12000.0</v>
      </c>
      <c r="I39" s="9">
        <v>12000.0</v>
      </c>
      <c r="J39" s="9">
        <v>12000.0</v>
      </c>
      <c r="K39" s="9">
        <v>6000.0</v>
      </c>
      <c r="L39" s="9">
        <v>0.0</v>
      </c>
      <c r="M39" s="9">
        <v>12000.0</v>
      </c>
      <c r="N39" s="9">
        <v>12000.0</v>
      </c>
      <c r="O39" s="9">
        <v>12000.0</v>
      </c>
      <c r="P39" s="9">
        <v>12000.0</v>
      </c>
      <c r="Q39" s="9">
        <v>6000.0</v>
      </c>
      <c r="R39" s="4"/>
      <c r="S39" s="46"/>
      <c r="T39" s="4"/>
      <c r="U39" s="4"/>
      <c r="V39" s="4"/>
      <c r="W39" s="4"/>
      <c r="X39" s="4"/>
      <c r="Y39" s="4"/>
      <c r="Z39" s="4"/>
    </row>
    <row r="40" ht="15.75" customHeight="1">
      <c r="A40" s="8">
        <f>Kontoplan!B30</f>
        <v>5995</v>
      </c>
      <c r="B40" s="8" t="str">
        <f>Kontoplan!C30</f>
        <v>Styrekostnader</v>
      </c>
      <c r="C40" s="9"/>
      <c r="D40" s="9"/>
      <c r="E40" s="16">
        <f t="shared" si="3"/>
        <v>0</v>
      </c>
      <c r="F40" s="9">
        <v>0.0</v>
      </c>
      <c r="G40" s="9">
        <v>0.0</v>
      </c>
      <c r="H40" s="9">
        <v>0.0</v>
      </c>
      <c r="I40" s="9">
        <v>0.0</v>
      </c>
      <c r="J40" s="9">
        <v>0.0</v>
      </c>
      <c r="K40" s="9">
        <v>0.0</v>
      </c>
      <c r="L40" s="9">
        <v>0.0</v>
      </c>
      <c r="M40" s="9">
        <v>0.0</v>
      </c>
      <c r="N40" s="9">
        <v>0.0</v>
      </c>
      <c r="O40" s="9">
        <v>0.0</v>
      </c>
      <c r="P40" s="9">
        <v>0.0</v>
      </c>
      <c r="Q40" s="9">
        <v>0.0</v>
      </c>
      <c r="R40" s="4"/>
      <c r="S40" s="46"/>
      <c r="T40" s="4"/>
      <c r="U40" s="4"/>
      <c r="V40" s="4"/>
      <c r="W40" s="4"/>
      <c r="X40" s="4"/>
      <c r="Y40" s="4"/>
      <c r="Z40" s="4"/>
    </row>
    <row r="41" ht="15.75" customHeight="1">
      <c r="A41" s="8">
        <f>Kontoplan!B31</f>
        <v>6480</v>
      </c>
      <c r="B41" s="8" t="str">
        <f>Kontoplan!C31</f>
        <v>Leiekostnad idrett</v>
      </c>
      <c r="C41" s="9"/>
      <c r="D41" s="9"/>
      <c r="E41" s="16">
        <f t="shared" si="3"/>
        <v>0</v>
      </c>
      <c r="F41" s="9">
        <v>0.0</v>
      </c>
      <c r="G41" s="9">
        <v>0.0</v>
      </c>
      <c r="H41" s="9">
        <v>0.0</v>
      </c>
      <c r="I41" s="9">
        <v>0.0</v>
      </c>
      <c r="J41" s="9">
        <v>0.0</v>
      </c>
      <c r="K41" s="9">
        <v>0.0</v>
      </c>
      <c r="L41" s="9">
        <v>0.0</v>
      </c>
      <c r="M41" s="9">
        <v>0.0</v>
      </c>
      <c r="N41" s="9">
        <v>0.0</v>
      </c>
      <c r="O41" s="9">
        <v>0.0</v>
      </c>
      <c r="P41" s="9">
        <v>0.0</v>
      </c>
      <c r="Q41" s="9">
        <v>0.0</v>
      </c>
      <c r="R41" s="4"/>
      <c r="S41" s="46"/>
      <c r="T41" s="4"/>
      <c r="U41" s="4"/>
      <c r="V41" s="4"/>
      <c r="W41" s="4"/>
      <c r="X41" s="4"/>
      <c r="Y41" s="4"/>
      <c r="Z41" s="4"/>
    </row>
    <row r="42" ht="15.75" customHeight="1">
      <c r="A42" s="8">
        <f>Kontoplan!B32</f>
        <v>6490</v>
      </c>
      <c r="B42" s="8" t="str">
        <f>Kontoplan!C32</f>
        <v>Leiekostnad annen</v>
      </c>
      <c r="C42" s="9"/>
      <c r="D42" s="9"/>
      <c r="E42" s="16">
        <f t="shared" si="3"/>
        <v>0</v>
      </c>
      <c r="F42" s="9">
        <v>0.0</v>
      </c>
      <c r="G42" s="9">
        <v>0.0</v>
      </c>
      <c r="H42" s="9">
        <v>0.0</v>
      </c>
      <c r="I42" s="9">
        <v>0.0</v>
      </c>
      <c r="J42" s="9">
        <v>0.0</v>
      </c>
      <c r="K42" s="9">
        <v>0.0</v>
      </c>
      <c r="L42" s="9">
        <v>0.0</v>
      </c>
      <c r="M42" s="9">
        <v>0.0</v>
      </c>
      <c r="N42" s="9">
        <v>0.0</v>
      </c>
      <c r="O42" s="9">
        <v>0.0</v>
      </c>
      <c r="P42" s="9">
        <v>0.0</v>
      </c>
      <c r="Q42" s="9">
        <v>0.0</v>
      </c>
      <c r="R42" s="4"/>
      <c r="S42" s="46"/>
      <c r="T42" s="4"/>
      <c r="U42" s="4"/>
      <c r="V42" s="4"/>
      <c r="W42" s="4"/>
      <c r="X42" s="4"/>
      <c r="Y42" s="4"/>
      <c r="Z42" s="4"/>
    </row>
    <row r="43" ht="15.75" customHeight="1">
      <c r="A43" s="8">
        <f>Kontoplan!B33</f>
        <v>6540</v>
      </c>
      <c r="B43" s="8" t="str">
        <f>Kontoplan!C33</f>
        <v>Idrettsutstyr</v>
      </c>
      <c r="C43" s="9"/>
      <c r="D43" s="9"/>
      <c r="E43" s="16">
        <f t="shared" si="3"/>
        <v>0</v>
      </c>
      <c r="F43" s="9">
        <v>0.0</v>
      </c>
      <c r="G43" s="9">
        <v>0.0</v>
      </c>
      <c r="H43" s="9">
        <v>0.0</v>
      </c>
      <c r="I43" s="9">
        <v>0.0</v>
      </c>
      <c r="J43" s="9">
        <v>0.0</v>
      </c>
      <c r="K43" s="9">
        <v>0.0</v>
      </c>
      <c r="L43" s="9">
        <v>0.0</v>
      </c>
      <c r="M43" s="9">
        <v>0.0</v>
      </c>
      <c r="N43" s="9">
        <v>0.0</v>
      </c>
      <c r="O43" s="9">
        <v>0.0</v>
      </c>
      <c r="P43" s="9">
        <v>0.0</v>
      </c>
      <c r="Q43" s="9">
        <v>0.0</v>
      </c>
      <c r="R43" s="4"/>
      <c r="S43" s="46"/>
      <c r="T43" s="4"/>
      <c r="U43" s="4"/>
      <c r="V43" s="4"/>
      <c r="W43" s="4"/>
      <c r="X43" s="4"/>
      <c r="Y43" s="4"/>
      <c r="Z43" s="4"/>
    </row>
    <row r="44" ht="15.75" customHeight="1">
      <c r="A44" s="8">
        <f>Kontoplan!B34</f>
        <v>6550</v>
      </c>
      <c r="B44" s="8" t="str">
        <f>Kontoplan!C34</f>
        <v>Driftsmateriale</v>
      </c>
      <c r="C44" s="9"/>
      <c r="D44" s="9"/>
      <c r="E44" s="16">
        <f t="shared" si="3"/>
        <v>0</v>
      </c>
      <c r="F44" s="9">
        <v>0.0</v>
      </c>
      <c r="G44" s="9">
        <v>0.0</v>
      </c>
      <c r="H44" s="9">
        <v>0.0</v>
      </c>
      <c r="I44" s="9">
        <v>0.0</v>
      </c>
      <c r="J44" s="9">
        <v>0.0</v>
      </c>
      <c r="K44" s="9">
        <v>0.0</v>
      </c>
      <c r="L44" s="9">
        <v>0.0</v>
      </c>
      <c r="M44" s="9">
        <v>0.0</v>
      </c>
      <c r="N44" s="9">
        <v>0.0</v>
      </c>
      <c r="O44" s="9">
        <v>0.0</v>
      </c>
      <c r="P44" s="9">
        <v>0.0</v>
      </c>
      <c r="Q44" s="9">
        <v>0.0</v>
      </c>
      <c r="R44" s="4"/>
      <c r="S44" s="46"/>
      <c r="T44" s="4"/>
      <c r="U44" s="4"/>
      <c r="V44" s="4"/>
      <c r="W44" s="4"/>
      <c r="X44" s="4"/>
      <c r="Y44" s="4"/>
      <c r="Z44" s="4"/>
    </row>
    <row r="45" ht="15.75" customHeight="1">
      <c r="A45" s="8">
        <f>Kontoplan!B35</f>
        <v>6555</v>
      </c>
      <c r="B45" s="8" t="str">
        <f>Kontoplan!C35</f>
        <v>Andre driftskostnader</v>
      </c>
      <c r="C45" s="9"/>
      <c r="D45" s="9"/>
      <c r="E45" s="16">
        <f t="shared" si="3"/>
        <v>0</v>
      </c>
      <c r="F45" s="9">
        <v>0.0</v>
      </c>
      <c r="G45" s="9">
        <v>0.0</v>
      </c>
      <c r="H45" s="9">
        <v>0.0</v>
      </c>
      <c r="I45" s="9">
        <v>0.0</v>
      </c>
      <c r="J45" s="9">
        <v>0.0</v>
      </c>
      <c r="K45" s="9">
        <v>0.0</v>
      </c>
      <c r="L45" s="9">
        <v>0.0</v>
      </c>
      <c r="M45" s="9">
        <v>0.0</v>
      </c>
      <c r="N45" s="9">
        <v>0.0</v>
      </c>
      <c r="O45" s="9">
        <v>0.0</v>
      </c>
      <c r="P45" s="9">
        <v>0.0</v>
      </c>
      <c r="Q45" s="9">
        <v>0.0</v>
      </c>
      <c r="R45" s="4"/>
      <c r="S45" s="46"/>
      <c r="T45" s="4"/>
      <c r="U45" s="4"/>
      <c r="V45" s="4"/>
      <c r="W45" s="4"/>
      <c r="X45" s="4"/>
      <c r="Y45" s="4"/>
      <c r="Z45" s="4"/>
    </row>
    <row r="46" ht="15.75" customHeight="1">
      <c r="A46" s="8">
        <f>Kontoplan!B36</f>
        <v>6571</v>
      </c>
      <c r="B46" s="8" t="str">
        <f>Kontoplan!C36</f>
        <v>Drakter</v>
      </c>
      <c r="C46" s="9"/>
      <c r="D46" s="9"/>
      <c r="E46" s="16">
        <f t="shared" si="3"/>
        <v>0</v>
      </c>
      <c r="F46" s="9">
        <v>0.0</v>
      </c>
      <c r="G46" s="9">
        <v>0.0</v>
      </c>
      <c r="H46" s="9">
        <v>0.0</v>
      </c>
      <c r="I46" s="9">
        <v>0.0</v>
      </c>
      <c r="J46" s="9">
        <v>0.0</v>
      </c>
      <c r="K46" s="9">
        <v>0.0</v>
      </c>
      <c r="L46" s="9">
        <v>0.0</v>
      </c>
      <c r="M46" s="9">
        <v>0.0</v>
      </c>
      <c r="N46" s="9">
        <v>0.0</v>
      </c>
      <c r="O46" s="9">
        <v>0.0</v>
      </c>
      <c r="P46" s="9">
        <v>0.0</v>
      </c>
      <c r="Q46" s="9">
        <v>0.0</v>
      </c>
      <c r="R46" s="4"/>
      <c r="S46" s="46"/>
      <c r="T46" s="4"/>
      <c r="U46" s="4"/>
      <c r="V46" s="4"/>
      <c r="W46" s="4"/>
      <c r="X46" s="4"/>
      <c r="Y46" s="4"/>
      <c r="Z46" s="4"/>
    </row>
    <row r="47" ht="15.75" customHeight="1">
      <c r="A47" s="8">
        <f>Kontoplan!B37</f>
        <v>6572</v>
      </c>
      <c r="B47" s="8" t="str">
        <f>Kontoplan!C37</f>
        <v>Annet klær</v>
      </c>
      <c r="C47" s="9"/>
      <c r="D47" s="9"/>
      <c r="E47" s="16">
        <f t="shared" si="3"/>
        <v>13000</v>
      </c>
      <c r="F47" s="9">
        <v>0.0</v>
      </c>
      <c r="G47" s="9">
        <v>0.0</v>
      </c>
      <c r="H47" s="9">
        <v>0.0</v>
      </c>
      <c r="I47" s="9">
        <v>6500.0</v>
      </c>
      <c r="J47" s="9">
        <v>0.0</v>
      </c>
      <c r="K47" s="9">
        <v>0.0</v>
      </c>
      <c r="L47" s="9">
        <v>0.0</v>
      </c>
      <c r="M47" s="9">
        <v>0.0</v>
      </c>
      <c r="N47" s="9">
        <v>0.0</v>
      </c>
      <c r="O47" s="9">
        <v>6500.0</v>
      </c>
      <c r="P47" s="9">
        <v>0.0</v>
      </c>
      <c r="Q47" s="9">
        <v>0.0</v>
      </c>
      <c r="R47" s="4"/>
      <c r="S47" s="46"/>
      <c r="T47" s="4"/>
      <c r="U47" s="4"/>
      <c r="V47" s="4"/>
      <c r="W47" s="4"/>
      <c r="X47" s="4"/>
      <c r="Y47" s="4"/>
      <c r="Z47" s="4"/>
    </row>
    <row r="48" ht="15.75" customHeight="1">
      <c r="A48" s="8">
        <f>Kontoplan!B38</f>
        <v>6620</v>
      </c>
      <c r="B48" s="8" t="str">
        <f>Kontoplan!C38</f>
        <v>Reparasjon og vedlikehold</v>
      </c>
      <c r="C48" s="9"/>
      <c r="D48" s="9"/>
      <c r="E48" s="16">
        <f t="shared" si="3"/>
        <v>0</v>
      </c>
      <c r="F48" s="9">
        <v>0.0</v>
      </c>
      <c r="G48" s="9">
        <v>0.0</v>
      </c>
      <c r="H48" s="9">
        <v>0.0</v>
      </c>
      <c r="I48" s="9">
        <v>0.0</v>
      </c>
      <c r="J48" s="9">
        <v>0.0</v>
      </c>
      <c r="K48" s="9">
        <v>0.0</v>
      </c>
      <c r="L48" s="9">
        <v>0.0</v>
      </c>
      <c r="M48" s="9">
        <v>0.0</v>
      </c>
      <c r="N48" s="9">
        <v>0.0</v>
      </c>
      <c r="O48" s="9">
        <v>0.0</v>
      </c>
      <c r="P48" s="9">
        <v>0.0</v>
      </c>
      <c r="Q48" s="9">
        <v>0.0</v>
      </c>
      <c r="R48" s="4"/>
      <c r="S48" s="46"/>
      <c r="T48" s="4"/>
      <c r="U48" s="4"/>
      <c r="V48" s="4"/>
      <c r="W48" s="4"/>
      <c r="X48" s="4"/>
      <c r="Y48" s="4"/>
      <c r="Z48" s="4"/>
    </row>
    <row r="49" ht="15.75" customHeight="1">
      <c r="A49" s="8">
        <f>Kontoplan!B39</f>
        <v>6705</v>
      </c>
      <c r="B49" s="8" t="str">
        <f>Kontoplan!C39</f>
        <v>Regnskapshonorar</v>
      </c>
      <c r="C49" s="9"/>
      <c r="D49" s="9"/>
      <c r="E49" s="16">
        <f t="shared" si="3"/>
        <v>0</v>
      </c>
      <c r="F49" s="9">
        <v>0.0</v>
      </c>
      <c r="G49" s="9">
        <v>0.0</v>
      </c>
      <c r="H49" s="9">
        <v>0.0</v>
      </c>
      <c r="I49" s="9">
        <v>0.0</v>
      </c>
      <c r="J49" s="9">
        <v>0.0</v>
      </c>
      <c r="K49" s="9">
        <v>0.0</v>
      </c>
      <c r="L49" s="9">
        <v>0.0</v>
      </c>
      <c r="M49" s="9">
        <v>0.0</v>
      </c>
      <c r="N49" s="9">
        <v>0.0</v>
      </c>
      <c r="O49" s="9">
        <v>0.0</v>
      </c>
      <c r="P49" s="9">
        <v>0.0</v>
      </c>
      <c r="Q49" s="9">
        <v>0.0</v>
      </c>
      <c r="R49" s="4"/>
      <c r="S49" s="46"/>
      <c r="T49" s="4"/>
      <c r="U49" s="4"/>
      <c r="V49" s="4"/>
      <c r="W49" s="4"/>
      <c r="X49" s="4"/>
      <c r="Y49" s="4"/>
      <c r="Z49" s="4"/>
    </row>
    <row r="50" ht="15.75" customHeight="1">
      <c r="A50" s="8">
        <f>Kontoplan!B40</f>
        <v>6710</v>
      </c>
      <c r="B50" s="8" t="str">
        <f>Kontoplan!C40</f>
        <v>Dommerhonorar</v>
      </c>
      <c r="C50" s="9"/>
      <c r="D50" s="9"/>
      <c r="E50" s="16">
        <f t="shared" si="3"/>
        <v>0</v>
      </c>
      <c r="F50" s="9">
        <v>0.0</v>
      </c>
      <c r="G50" s="9">
        <v>0.0</v>
      </c>
      <c r="H50" s="9">
        <v>0.0</v>
      </c>
      <c r="I50" s="9">
        <v>0.0</v>
      </c>
      <c r="J50" s="9">
        <v>0.0</v>
      </c>
      <c r="K50" s="9">
        <v>0.0</v>
      </c>
      <c r="L50" s="9">
        <v>0.0</v>
      </c>
      <c r="M50" s="9">
        <v>0.0</v>
      </c>
      <c r="N50" s="9">
        <v>0.0</v>
      </c>
      <c r="O50" s="9">
        <v>0.0</v>
      </c>
      <c r="P50" s="9">
        <v>0.0</v>
      </c>
      <c r="Q50" s="9">
        <v>0.0</v>
      </c>
      <c r="R50" s="4"/>
      <c r="S50" s="46"/>
      <c r="T50" s="4"/>
      <c r="U50" s="4"/>
      <c r="V50" s="4"/>
      <c r="W50" s="4"/>
      <c r="X50" s="4"/>
      <c r="Y50" s="4"/>
      <c r="Z50" s="4"/>
    </row>
    <row r="51" ht="15.75" customHeight="1">
      <c r="A51" s="8">
        <f>Kontoplan!B41</f>
        <v>6711</v>
      </c>
      <c r="B51" s="8" t="str">
        <f>Kontoplan!C41</f>
        <v>Trenerhonorar</v>
      </c>
      <c r="C51" s="9"/>
      <c r="D51" s="9"/>
      <c r="E51" s="16">
        <f t="shared" si="3"/>
        <v>0</v>
      </c>
      <c r="F51" s="9">
        <v>0.0</v>
      </c>
      <c r="G51" s="9">
        <v>0.0</v>
      </c>
      <c r="H51" s="9">
        <v>0.0</v>
      </c>
      <c r="I51" s="9">
        <v>0.0</v>
      </c>
      <c r="J51" s="9">
        <v>0.0</v>
      </c>
      <c r="K51" s="9">
        <v>0.0</v>
      </c>
      <c r="L51" s="9">
        <v>0.0</v>
      </c>
      <c r="M51" s="9">
        <v>0.0</v>
      </c>
      <c r="N51" s="9">
        <v>0.0</v>
      </c>
      <c r="O51" s="9">
        <v>0.0</v>
      </c>
      <c r="P51" s="9">
        <v>0.0</v>
      </c>
      <c r="Q51" s="9">
        <v>0.0</v>
      </c>
      <c r="R51" s="4"/>
      <c r="S51" s="46"/>
      <c r="T51" s="4"/>
      <c r="U51" s="4"/>
      <c r="V51" s="4"/>
      <c r="W51" s="4"/>
      <c r="X51" s="4"/>
      <c r="Y51" s="4"/>
      <c r="Z51" s="4"/>
    </row>
    <row r="52" ht="15.75" customHeight="1">
      <c r="A52" s="8">
        <f>Kontoplan!B42</f>
        <v>6800</v>
      </c>
      <c r="B52" s="8" t="str">
        <f>Kontoplan!C42</f>
        <v>Kontorrekvisita</v>
      </c>
      <c r="C52" s="9"/>
      <c r="D52" s="9"/>
      <c r="E52" s="16">
        <f t="shared" si="3"/>
        <v>0</v>
      </c>
      <c r="F52" s="9">
        <v>0.0</v>
      </c>
      <c r="G52" s="9">
        <v>0.0</v>
      </c>
      <c r="H52" s="9">
        <v>0.0</v>
      </c>
      <c r="I52" s="9">
        <v>0.0</v>
      </c>
      <c r="J52" s="9">
        <v>0.0</v>
      </c>
      <c r="K52" s="9">
        <v>0.0</v>
      </c>
      <c r="L52" s="9">
        <v>0.0</v>
      </c>
      <c r="M52" s="9">
        <v>0.0</v>
      </c>
      <c r="N52" s="9">
        <v>0.0</v>
      </c>
      <c r="O52" s="9">
        <v>0.0</v>
      </c>
      <c r="P52" s="9">
        <v>0.0</v>
      </c>
      <c r="Q52" s="9">
        <v>0.0</v>
      </c>
      <c r="R52" s="4"/>
      <c r="S52" s="46"/>
      <c r="T52" s="4"/>
      <c r="U52" s="4"/>
      <c r="V52" s="4"/>
      <c r="W52" s="4"/>
      <c r="X52" s="4"/>
      <c r="Y52" s="4"/>
      <c r="Z52" s="4"/>
    </row>
    <row r="53" ht="15.75" customHeight="1">
      <c r="A53" s="8">
        <f>Kontoplan!B43</f>
        <v>6810</v>
      </c>
      <c r="B53" s="8" t="str">
        <f>Kontoplan!C43</f>
        <v>Datakostnad</v>
      </c>
      <c r="C53" s="9"/>
      <c r="D53" s="9"/>
      <c r="E53" s="16">
        <f t="shared" si="3"/>
        <v>0</v>
      </c>
      <c r="F53" s="9">
        <v>0.0</v>
      </c>
      <c r="G53" s="9">
        <v>0.0</v>
      </c>
      <c r="H53" s="9">
        <v>0.0</v>
      </c>
      <c r="I53" s="9">
        <v>0.0</v>
      </c>
      <c r="J53" s="9">
        <v>0.0</v>
      </c>
      <c r="K53" s="9">
        <v>0.0</v>
      </c>
      <c r="L53" s="9">
        <v>0.0</v>
      </c>
      <c r="M53" s="9">
        <v>0.0</v>
      </c>
      <c r="N53" s="9">
        <v>0.0</v>
      </c>
      <c r="O53" s="9">
        <v>0.0</v>
      </c>
      <c r="P53" s="9">
        <v>0.0</v>
      </c>
      <c r="Q53" s="9">
        <v>0.0</v>
      </c>
      <c r="R53" s="4"/>
      <c r="S53" s="46"/>
      <c r="T53" s="4"/>
      <c r="U53" s="4"/>
      <c r="V53" s="4"/>
      <c r="W53" s="4"/>
      <c r="X53" s="4"/>
      <c r="Y53" s="4"/>
      <c r="Z53" s="4"/>
    </row>
    <row r="54" ht="15.75" customHeight="1">
      <c r="A54" s="8">
        <f>Kontoplan!B44</f>
        <v>6860</v>
      </c>
      <c r="B54" s="8" t="str">
        <f>Kontoplan!C44</f>
        <v>Møte, kurs, oppdatering o.l</v>
      </c>
      <c r="C54" s="9"/>
      <c r="D54" s="9"/>
      <c r="E54" s="16">
        <f t="shared" si="3"/>
        <v>12100</v>
      </c>
      <c r="F54" s="9">
        <v>2100.0</v>
      </c>
      <c r="G54" s="9">
        <v>0.0</v>
      </c>
      <c r="H54" s="9">
        <v>0.0</v>
      </c>
      <c r="I54" s="9">
        <v>0.0</v>
      </c>
      <c r="J54" s="9">
        <v>0.0</v>
      </c>
      <c r="K54" s="9">
        <v>0.0</v>
      </c>
      <c r="L54" s="9">
        <v>0.0</v>
      </c>
      <c r="M54" s="9">
        <v>10000.0</v>
      </c>
      <c r="N54" s="9">
        <v>0.0</v>
      </c>
      <c r="O54" s="9">
        <v>0.0</v>
      </c>
      <c r="P54" s="9">
        <v>0.0</v>
      </c>
      <c r="Q54" s="9">
        <v>0.0</v>
      </c>
      <c r="R54" s="4"/>
      <c r="S54" s="46"/>
      <c r="T54" s="4"/>
      <c r="U54" s="4"/>
      <c r="V54" s="4"/>
      <c r="W54" s="4"/>
      <c r="X54" s="4"/>
      <c r="Y54" s="4"/>
      <c r="Z54" s="4"/>
    </row>
    <row r="55" ht="15.75" customHeight="1">
      <c r="A55" s="8">
        <f>Kontoplan!B45</f>
        <v>6900</v>
      </c>
      <c r="B55" s="8" t="str">
        <f>Kontoplan!C45</f>
        <v>Mobil</v>
      </c>
      <c r="C55" s="9"/>
      <c r="D55" s="9"/>
      <c r="E55" s="16">
        <f t="shared" si="3"/>
        <v>72000</v>
      </c>
      <c r="F55" s="9">
        <v>6000.0</v>
      </c>
      <c r="G55" s="9">
        <v>6000.0</v>
      </c>
      <c r="H55" s="9">
        <v>6000.0</v>
      </c>
      <c r="I55" s="9">
        <v>6000.0</v>
      </c>
      <c r="J55" s="9">
        <v>6000.0</v>
      </c>
      <c r="K55" s="9">
        <v>6000.0</v>
      </c>
      <c r="L55" s="9">
        <v>6000.0</v>
      </c>
      <c r="M55" s="9">
        <v>6000.0</v>
      </c>
      <c r="N55" s="9">
        <v>6000.0</v>
      </c>
      <c r="O55" s="9">
        <v>6000.0</v>
      </c>
      <c r="P55" s="9">
        <v>6000.0</v>
      </c>
      <c r="Q55" s="9">
        <v>6000.0</v>
      </c>
      <c r="R55" s="4"/>
      <c r="S55" s="46"/>
      <c r="T55" s="4"/>
      <c r="U55" s="4"/>
      <c r="V55" s="4"/>
      <c r="W55" s="4"/>
      <c r="X55" s="4"/>
      <c r="Y55" s="4"/>
      <c r="Z55" s="4"/>
    </row>
    <row r="56" ht="15.75" customHeight="1">
      <c r="A56" s="8">
        <f>Kontoplan!B46</f>
        <v>7140</v>
      </c>
      <c r="B56" s="8" t="str">
        <f>Kontoplan!C46</f>
        <v>Reisekostnad idrett</v>
      </c>
      <c r="C56" s="9"/>
      <c r="D56" s="9"/>
      <c r="E56" s="16">
        <f t="shared" si="3"/>
        <v>0</v>
      </c>
      <c r="F56" s="9">
        <v>0.0</v>
      </c>
      <c r="G56" s="9">
        <v>0.0</v>
      </c>
      <c r="H56" s="9">
        <v>0.0</v>
      </c>
      <c r="I56" s="9">
        <v>0.0</v>
      </c>
      <c r="J56" s="9">
        <v>0.0</v>
      </c>
      <c r="K56" s="9">
        <v>0.0</v>
      </c>
      <c r="L56" s="9">
        <v>0.0</v>
      </c>
      <c r="M56" s="9">
        <v>0.0</v>
      </c>
      <c r="N56" s="9">
        <v>0.0</v>
      </c>
      <c r="O56" s="9">
        <v>0.0</v>
      </c>
      <c r="P56" s="9">
        <v>0.0</v>
      </c>
      <c r="Q56" s="9">
        <v>0.0</v>
      </c>
      <c r="R56" s="4"/>
      <c r="S56" s="46"/>
      <c r="T56" s="4"/>
      <c r="U56" s="4"/>
      <c r="V56" s="4"/>
      <c r="W56" s="4"/>
      <c r="X56" s="4"/>
      <c r="Y56" s="4"/>
      <c r="Z56" s="4"/>
    </row>
    <row r="57" ht="15.75" customHeight="1">
      <c r="A57" s="8">
        <f>Kontoplan!B47</f>
        <v>7141</v>
      </c>
      <c r="B57" s="8" t="str">
        <f>Kontoplan!C47</f>
        <v>Reisekostnad annet</v>
      </c>
      <c r="C57" s="9"/>
      <c r="D57" s="9"/>
      <c r="E57" s="16">
        <f t="shared" si="3"/>
        <v>0</v>
      </c>
      <c r="F57" s="9">
        <v>0.0</v>
      </c>
      <c r="G57" s="9">
        <v>0.0</v>
      </c>
      <c r="H57" s="9">
        <v>0.0</v>
      </c>
      <c r="I57" s="9">
        <v>0.0</v>
      </c>
      <c r="J57" s="9">
        <v>0.0</v>
      </c>
      <c r="K57" s="9">
        <v>0.0</v>
      </c>
      <c r="L57" s="9">
        <v>0.0</v>
      </c>
      <c r="M57" s="9">
        <v>0.0</v>
      </c>
      <c r="N57" s="9">
        <v>0.0</v>
      </c>
      <c r="O57" s="9">
        <v>0.0</v>
      </c>
      <c r="P57" s="9">
        <v>0.0</v>
      </c>
      <c r="Q57" s="9">
        <v>0.0</v>
      </c>
      <c r="R57" s="4"/>
      <c r="S57" s="46"/>
      <c r="T57" s="4"/>
      <c r="U57" s="4"/>
      <c r="V57" s="4"/>
      <c r="W57" s="4"/>
      <c r="X57" s="4"/>
      <c r="Y57" s="4"/>
      <c r="Z57" s="4"/>
    </row>
    <row r="58" ht="15.75" customHeight="1">
      <c r="A58" s="8">
        <f>Kontoplan!B48</f>
        <v>7310</v>
      </c>
      <c r="B58" s="8" t="str">
        <f>Kontoplan!C48</f>
        <v>Arrangement, idrett</v>
      </c>
      <c r="C58" s="9"/>
      <c r="D58" s="9"/>
      <c r="E58" s="16">
        <f t="shared" si="3"/>
        <v>20400</v>
      </c>
      <c r="F58" s="9">
        <v>0.0</v>
      </c>
      <c r="G58" s="9">
        <v>0.0</v>
      </c>
      <c r="H58" s="9">
        <v>12000.0</v>
      </c>
      <c r="I58" s="9">
        <v>0.0</v>
      </c>
      <c r="J58" s="9">
        <v>0.0</v>
      </c>
      <c r="K58" s="9">
        <v>4000.0</v>
      </c>
      <c r="L58" s="9">
        <v>0.0</v>
      </c>
      <c r="M58" s="9">
        <v>0.0</v>
      </c>
      <c r="N58" s="9">
        <v>0.0</v>
      </c>
      <c r="O58" s="9">
        <v>4400.0</v>
      </c>
      <c r="P58" s="9">
        <v>0.0</v>
      </c>
      <c r="Q58" s="9">
        <v>0.0</v>
      </c>
      <c r="R58" s="4"/>
      <c r="S58" s="46"/>
      <c r="T58" s="4"/>
      <c r="U58" s="4"/>
      <c r="V58" s="4"/>
      <c r="W58" s="4"/>
      <c r="X58" s="4"/>
      <c r="Y58" s="4"/>
      <c r="Z58" s="4"/>
    </row>
    <row r="59" ht="15.75" customHeight="1">
      <c r="A59" s="8">
        <f>Kontoplan!B49</f>
        <v>7315</v>
      </c>
      <c r="B59" s="8" t="str">
        <f>Kontoplan!C49</f>
        <v>Arrangement, ikke idrett</v>
      </c>
      <c r="C59" s="9"/>
      <c r="D59" s="9"/>
      <c r="E59" s="16">
        <f t="shared" si="3"/>
        <v>60000</v>
      </c>
      <c r="F59" s="9">
        <v>12000.0</v>
      </c>
      <c r="G59" s="9">
        <f>15000+5200</f>
        <v>20200</v>
      </c>
      <c r="H59" s="9">
        <v>0.0</v>
      </c>
      <c r="I59" s="9">
        <v>0.0</v>
      </c>
      <c r="J59" s="9">
        <v>0.0</v>
      </c>
      <c r="K59" s="9">
        <v>18600.0</v>
      </c>
      <c r="L59" s="9">
        <v>0.0</v>
      </c>
      <c r="M59" s="9">
        <v>0.0</v>
      </c>
      <c r="N59" s="9">
        <v>0.0</v>
      </c>
      <c r="O59" s="9">
        <v>3200.0</v>
      </c>
      <c r="P59" s="9">
        <v>6000.0</v>
      </c>
      <c r="Q59" s="9">
        <v>0.0</v>
      </c>
      <c r="R59" s="4"/>
      <c r="S59" s="46"/>
      <c r="T59" s="4"/>
      <c r="U59" s="4"/>
      <c r="V59" s="4"/>
      <c r="W59" s="4"/>
      <c r="X59" s="4"/>
      <c r="Y59" s="4"/>
      <c r="Z59" s="4"/>
    </row>
    <row r="60" ht="15.75" customHeight="1">
      <c r="A60" s="8">
        <f>Kontoplan!B50</f>
        <v>7320</v>
      </c>
      <c r="B60" s="8" t="str">
        <f>Kontoplan!C50</f>
        <v>Markedsføring</v>
      </c>
      <c r="C60" s="9"/>
      <c r="D60" s="9"/>
      <c r="E60" s="16">
        <f t="shared" si="3"/>
        <v>0</v>
      </c>
      <c r="F60" s="9">
        <v>0.0</v>
      </c>
      <c r="G60" s="9">
        <v>0.0</v>
      </c>
      <c r="H60" s="9">
        <v>0.0</v>
      </c>
      <c r="I60" s="9">
        <v>0.0</v>
      </c>
      <c r="J60" s="9">
        <v>0.0</v>
      </c>
      <c r="K60" s="9">
        <v>0.0</v>
      </c>
      <c r="L60" s="9">
        <v>0.0</v>
      </c>
      <c r="M60" s="9">
        <v>0.0</v>
      </c>
      <c r="N60" s="9">
        <v>0.0</v>
      </c>
      <c r="O60" s="9">
        <v>0.0</v>
      </c>
      <c r="P60" s="9">
        <v>0.0</v>
      </c>
      <c r="Q60" s="9">
        <v>0.0</v>
      </c>
      <c r="R60" s="4"/>
      <c r="S60" s="46"/>
      <c r="T60" s="4"/>
      <c r="U60" s="4"/>
      <c r="V60" s="4"/>
      <c r="W60" s="4"/>
      <c r="X60" s="4"/>
      <c r="Y60" s="4"/>
      <c r="Z60" s="4"/>
    </row>
    <row r="61" ht="15.75" customHeight="1">
      <c r="A61" s="8">
        <f>Kontoplan!B51</f>
        <v>7350</v>
      </c>
      <c r="B61" s="8" t="str">
        <f>Kontoplan!C51</f>
        <v>Representasjon</v>
      </c>
      <c r="C61" s="9"/>
      <c r="D61" s="9"/>
      <c r="E61" s="16">
        <f t="shared" si="3"/>
        <v>0</v>
      </c>
      <c r="F61" s="9">
        <v>0.0</v>
      </c>
      <c r="G61" s="9">
        <v>0.0</v>
      </c>
      <c r="H61" s="9">
        <v>0.0</v>
      </c>
      <c r="I61" s="9">
        <v>0.0</v>
      </c>
      <c r="J61" s="9">
        <v>0.0</v>
      </c>
      <c r="K61" s="9">
        <v>0.0</v>
      </c>
      <c r="L61" s="9">
        <v>0.0</v>
      </c>
      <c r="M61" s="9">
        <v>0.0</v>
      </c>
      <c r="N61" s="9">
        <v>0.0</v>
      </c>
      <c r="O61" s="9">
        <v>0.0</v>
      </c>
      <c r="P61" s="9">
        <v>0.0</v>
      </c>
      <c r="Q61" s="9">
        <v>0.0</v>
      </c>
      <c r="R61" s="4"/>
      <c r="S61" s="46"/>
      <c r="T61" s="4"/>
      <c r="U61" s="4"/>
      <c r="V61" s="4"/>
      <c r="W61" s="4"/>
      <c r="X61" s="4"/>
      <c r="Y61" s="4"/>
      <c r="Z61" s="4"/>
    </row>
    <row r="62" ht="15.75" customHeight="1">
      <c r="A62" s="8">
        <f>Kontoplan!B52</f>
        <v>7401</v>
      </c>
      <c r="B62" s="8" t="str">
        <f>Kontoplan!C52</f>
        <v>Bot</v>
      </c>
      <c r="C62" s="9"/>
      <c r="D62" s="9"/>
      <c r="E62" s="16">
        <f t="shared" si="3"/>
        <v>0</v>
      </c>
      <c r="F62" s="9">
        <v>0.0</v>
      </c>
      <c r="G62" s="9">
        <v>0.0</v>
      </c>
      <c r="H62" s="9">
        <v>0.0</v>
      </c>
      <c r="I62" s="9">
        <v>0.0</v>
      </c>
      <c r="J62" s="9">
        <v>0.0</v>
      </c>
      <c r="K62" s="9">
        <v>0.0</v>
      </c>
      <c r="L62" s="9">
        <v>0.0</v>
      </c>
      <c r="M62" s="9">
        <v>0.0</v>
      </c>
      <c r="N62" s="9">
        <v>0.0</v>
      </c>
      <c r="O62" s="9">
        <v>0.0</v>
      </c>
      <c r="P62" s="9">
        <v>0.0</v>
      </c>
      <c r="Q62" s="9">
        <v>0.0</v>
      </c>
      <c r="R62" s="4"/>
      <c r="S62" s="46"/>
      <c r="T62" s="4"/>
      <c r="U62" s="4"/>
      <c r="V62" s="4"/>
      <c r="W62" s="4"/>
      <c r="X62" s="4"/>
      <c r="Y62" s="4"/>
      <c r="Z62" s="4"/>
    </row>
    <row r="63" ht="15.75" customHeight="1">
      <c r="A63" s="8">
        <f>Kontoplan!B53</f>
        <v>7410</v>
      </c>
      <c r="B63" s="8" t="str">
        <f>Kontoplan!C53</f>
        <v>Kontingent</v>
      </c>
      <c r="C63" s="9"/>
      <c r="D63" s="9"/>
      <c r="E63" s="16">
        <f t="shared" si="3"/>
        <v>0</v>
      </c>
      <c r="F63" s="9">
        <v>0.0</v>
      </c>
      <c r="G63" s="9">
        <v>0.0</v>
      </c>
      <c r="H63" s="9">
        <v>0.0</v>
      </c>
      <c r="I63" s="9">
        <v>0.0</v>
      </c>
      <c r="J63" s="9">
        <v>0.0</v>
      </c>
      <c r="K63" s="9">
        <v>0.0</v>
      </c>
      <c r="L63" s="9">
        <v>0.0</v>
      </c>
      <c r="M63" s="9">
        <v>0.0</v>
      </c>
      <c r="N63" s="9">
        <v>0.0</v>
      </c>
      <c r="O63" s="9">
        <v>0.0</v>
      </c>
      <c r="P63" s="9">
        <v>0.0</v>
      </c>
      <c r="Q63" s="9">
        <v>0.0</v>
      </c>
      <c r="R63" s="4"/>
      <c r="S63" s="46"/>
      <c r="T63" s="4"/>
      <c r="U63" s="4"/>
      <c r="V63" s="4"/>
      <c r="W63" s="4"/>
      <c r="X63" s="4"/>
      <c r="Y63" s="4"/>
      <c r="Z63" s="4"/>
    </row>
    <row r="64" ht="15.75" customHeight="1">
      <c r="A64" s="8">
        <f>Kontoplan!B54</f>
        <v>7430</v>
      </c>
      <c r="B64" s="8" t="str">
        <f>Kontoplan!C54</f>
        <v>Gave</v>
      </c>
      <c r="C64" s="9"/>
      <c r="D64" s="9"/>
      <c r="E64" s="16">
        <f t="shared" si="3"/>
        <v>0</v>
      </c>
      <c r="F64" s="9">
        <v>0.0</v>
      </c>
      <c r="G64" s="9">
        <v>0.0</v>
      </c>
      <c r="H64" s="9">
        <v>0.0</v>
      </c>
      <c r="I64" s="9">
        <v>0.0</v>
      </c>
      <c r="J64" s="9">
        <v>0.0</v>
      </c>
      <c r="K64" s="9">
        <v>0.0</v>
      </c>
      <c r="L64" s="9">
        <v>0.0</v>
      </c>
      <c r="M64" s="9">
        <v>0.0</v>
      </c>
      <c r="N64" s="9">
        <v>0.0</v>
      </c>
      <c r="O64" s="9">
        <v>0.0</v>
      </c>
      <c r="P64" s="9">
        <v>0.0</v>
      </c>
      <c r="Q64" s="9">
        <v>0.0</v>
      </c>
      <c r="R64" s="4"/>
      <c r="S64" s="46"/>
      <c r="T64" s="4"/>
      <c r="U64" s="4"/>
      <c r="V64" s="4"/>
      <c r="W64" s="4"/>
      <c r="X64" s="4"/>
      <c r="Y64" s="4"/>
      <c r="Z64" s="4"/>
    </row>
    <row r="65" ht="15.75" customHeight="1">
      <c r="A65" s="8">
        <f>Kontoplan!B55</f>
        <v>7500</v>
      </c>
      <c r="B65" s="8" t="str">
        <f>Kontoplan!C55</f>
        <v>Forsikringspremie</v>
      </c>
      <c r="C65" s="9"/>
      <c r="D65" s="9"/>
      <c r="E65" s="16">
        <f t="shared" si="3"/>
        <v>0</v>
      </c>
      <c r="F65" s="9">
        <v>0.0</v>
      </c>
      <c r="G65" s="9">
        <v>0.0</v>
      </c>
      <c r="H65" s="9">
        <v>0.0</v>
      </c>
      <c r="I65" s="9">
        <v>0.0</v>
      </c>
      <c r="J65" s="9">
        <v>0.0</v>
      </c>
      <c r="K65" s="9">
        <v>0.0</v>
      </c>
      <c r="L65" s="9">
        <v>0.0</v>
      </c>
      <c r="M65" s="9">
        <v>0.0</v>
      </c>
      <c r="N65" s="9">
        <v>0.0</v>
      </c>
      <c r="O65" s="9">
        <v>0.0</v>
      </c>
      <c r="P65" s="9">
        <v>0.0</v>
      </c>
      <c r="Q65" s="9">
        <v>0.0</v>
      </c>
      <c r="R65" s="4"/>
      <c r="S65" s="46"/>
      <c r="T65" s="4"/>
      <c r="U65" s="4"/>
      <c r="V65" s="4"/>
      <c r="W65" s="4"/>
      <c r="X65" s="4"/>
      <c r="Y65" s="4"/>
      <c r="Z65" s="4"/>
    </row>
    <row r="66" ht="15.75" customHeight="1">
      <c r="A66" s="8">
        <f>Kontoplan!B56</f>
        <v>7770</v>
      </c>
      <c r="B66" s="8" t="str">
        <f>Kontoplan!C56</f>
        <v>Bank og kortgebyr</v>
      </c>
      <c r="C66" s="9"/>
      <c r="D66" s="9"/>
      <c r="E66" s="16">
        <f t="shared" si="3"/>
        <v>0</v>
      </c>
      <c r="F66" s="9">
        <v>0.0</v>
      </c>
      <c r="G66" s="9">
        <v>0.0</v>
      </c>
      <c r="H66" s="9">
        <v>0.0</v>
      </c>
      <c r="I66" s="9">
        <v>0.0</v>
      </c>
      <c r="J66" s="9">
        <v>0.0</v>
      </c>
      <c r="K66" s="9">
        <v>0.0</v>
      </c>
      <c r="L66" s="9">
        <v>0.0</v>
      </c>
      <c r="M66" s="9">
        <v>0.0</v>
      </c>
      <c r="N66" s="9">
        <v>0.0</v>
      </c>
      <c r="O66" s="9">
        <v>0.0</v>
      </c>
      <c r="P66" s="9">
        <v>0.0</v>
      </c>
      <c r="Q66" s="9">
        <v>0.0</v>
      </c>
      <c r="R66" s="4"/>
      <c r="S66" s="46"/>
      <c r="T66" s="4"/>
      <c r="U66" s="4"/>
      <c r="V66" s="4"/>
      <c r="W66" s="4"/>
      <c r="X66" s="4"/>
      <c r="Y66" s="4"/>
      <c r="Z66" s="4"/>
    </row>
    <row r="67" ht="15.75" customHeight="1">
      <c r="A67" s="8">
        <f>Kontoplan!B57</f>
        <v>7791</v>
      </c>
      <c r="B67" s="8" t="str">
        <f>Kontoplan!C57</f>
        <v>Internstøtte grupper</v>
      </c>
      <c r="C67" s="9"/>
      <c r="D67" s="9"/>
      <c r="E67" s="16">
        <f t="shared" si="3"/>
        <v>0</v>
      </c>
      <c r="F67" s="9">
        <v>0.0</v>
      </c>
      <c r="G67" s="9">
        <v>0.0</v>
      </c>
      <c r="H67" s="9">
        <v>0.0</v>
      </c>
      <c r="I67" s="9">
        <v>0.0</v>
      </c>
      <c r="J67" s="9">
        <v>0.0</v>
      </c>
      <c r="K67" s="9">
        <v>0.0</v>
      </c>
      <c r="L67" s="9">
        <v>0.0</v>
      </c>
      <c r="M67" s="9">
        <v>0.0</v>
      </c>
      <c r="N67" s="9">
        <v>0.0</v>
      </c>
      <c r="O67" s="9">
        <v>0.0</v>
      </c>
      <c r="P67" s="9">
        <v>0.0</v>
      </c>
      <c r="Q67" s="9">
        <v>0.0</v>
      </c>
      <c r="R67" s="4"/>
      <c r="S67" s="46"/>
      <c r="T67" s="4"/>
      <c r="U67" s="4"/>
      <c r="V67" s="4"/>
      <c r="W67" s="4"/>
      <c r="X67" s="4"/>
      <c r="Y67" s="4"/>
      <c r="Z67" s="4"/>
    </row>
    <row r="68" ht="15.75" customHeight="1">
      <c r="A68" s="8">
        <f>Kontoplan!B58</f>
        <v>8050</v>
      </c>
      <c r="B68" s="8" t="str">
        <f>Kontoplan!C58</f>
        <v>Annen renteinntekt</v>
      </c>
      <c r="C68" s="9"/>
      <c r="D68" s="9"/>
      <c r="E68" s="16">
        <f t="shared" si="3"/>
        <v>0</v>
      </c>
      <c r="F68" s="9">
        <v>0.0</v>
      </c>
      <c r="G68" s="9">
        <v>0.0</v>
      </c>
      <c r="H68" s="9">
        <v>0.0</v>
      </c>
      <c r="I68" s="9">
        <v>0.0</v>
      </c>
      <c r="J68" s="9">
        <v>0.0</v>
      </c>
      <c r="K68" s="9">
        <v>0.0</v>
      </c>
      <c r="L68" s="9">
        <v>0.0</v>
      </c>
      <c r="M68" s="9">
        <v>0.0</v>
      </c>
      <c r="N68" s="9">
        <v>0.0</v>
      </c>
      <c r="O68" s="9">
        <v>0.0</v>
      </c>
      <c r="P68" s="9">
        <v>0.0</v>
      </c>
      <c r="Q68" s="9">
        <v>0.0</v>
      </c>
      <c r="R68" s="4"/>
      <c r="S68" s="46"/>
      <c r="T68" s="4"/>
      <c r="U68" s="4"/>
      <c r="V68" s="4"/>
      <c r="W68" s="4"/>
      <c r="X68" s="4"/>
      <c r="Y68" s="4"/>
      <c r="Z68" s="4"/>
    </row>
    <row r="69" ht="15.75" customHeight="1">
      <c r="A69" s="8">
        <f>Kontoplan!B59</f>
        <v>8150</v>
      </c>
      <c r="B69" s="8" t="str">
        <f>Kontoplan!C59</f>
        <v>Annen rentekostnad</v>
      </c>
      <c r="C69" s="9"/>
      <c r="D69" s="9"/>
      <c r="E69" s="16">
        <f t="shared" si="3"/>
        <v>0</v>
      </c>
      <c r="F69" s="9">
        <v>0.0</v>
      </c>
      <c r="G69" s="9">
        <v>0.0</v>
      </c>
      <c r="H69" s="9">
        <v>0.0</v>
      </c>
      <c r="I69" s="9">
        <v>0.0</v>
      </c>
      <c r="J69" s="9">
        <v>0.0</v>
      </c>
      <c r="K69" s="9">
        <v>0.0</v>
      </c>
      <c r="L69" s="9">
        <v>0.0</v>
      </c>
      <c r="M69" s="9">
        <v>0.0</v>
      </c>
      <c r="N69" s="9">
        <v>0.0</v>
      </c>
      <c r="O69" s="9">
        <v>0.0</v>
      </c>
      <c r="P69" s="9">
        <v>0.0</v>
      </c>
      <c r="Q69" s="9">
        <v>0.0</v>
      </c>
      <c r="R69" s="4"/>
      <c r="S69" s="46"/>
      <c r="T69" s="4"/>
      <c r="U69" s="4"/>
      <c r="V69" s="4"/>
      <c r="W69" s="4"/>
      <c r="X69" s="4"/>
      <c r="Y69" s="4"/>
      <c r="Z69" s="4"/>
    </row>
    <row r="70" ht="15.75" customHeight="1">
      <c r="A70" s="8">
        <f>Kontoplan!B60</f>
        <v>8170</v>
      </c>
      <c r="B70" s="8" t="str">
        <f>Kontoplan!C60</f>
        <v>Annen finanskostnad</v>
      </c>
      <c r="C70" s="9"/>
      <c r="D70" s="9"/>
      <c r="E70" s="16">
        <f t="shared" si="3"/>
        <v>0</v>
      </c>
      <c r="F70" s="9">
        <v>0.0</v>
      </c>
      <c r="G70" s="9">
        <v>0.0</v>
      </c>
      <c r="H70" s="9">
        <v>0.0</v>
      </c>
      <c r="I70" s="9">
        <v>0.0</v>
      </c>
      <c r="J70" s="9">
        <v>0.0</v>
      </c>
      <c r="K70" s="9">
        <v>0.0</v>
      </c>
      <c r="L70" s="9">
        <v>0.0</v>
      </c>
      <c r="M70" s="9">
        <v>0.0</v>
      </c>
      <c r="N70" s="9">
        <v>0.0</v>
      </c>
      <c r="O70" s="9">
        <v>0.0</v>
      </c>
      <c r="P70" s="9">
        <v>0.0</v>
      </c>
      <c r="Q70" s="9">
        <v>0.0</v>
      </c>
      <c r="R70" s="4"/>
      <c r="S70" s="46"/>
      <c r="T70" s="4"/>
      <c r="U70" s="4"/>
      <c r="V70" s="4"/>
      <c r="W70" s="4"/>
      <c r="X70" s="4"/>
      <c r="Y70" s="4"/>
      <c r="Z70" s="4"/>
    </row>
    <row r="71" ht="15.75" customHeight="1">
      <c r="A71" s="4"/>
      <c r="B71" s="4"/>
      <c r="C71" s="12"/>
      <c r="D71" s="12"/>
      <c r="E71" s="12"/>
      <c r="F71" s="12"/>
      <c r="G71" s="12"/>
      <c r="H71" s="12"/>
      <c r="I71" s="12"/>
      <c r="J71" s="12"/>
      <c r="K71" s="12"/>
      <c r="L71" s="12"/>
      <c r="M71" s="12"/>
      <c r="N71" s="12"/>
      <c r="O71" s="12"/>
      <c r="P71" s="12"/>
      <c r="Q71" s="12"/>
      <c r="R71" s="4"/>
      <c r="S71" s="4"/>
      <c r="T71" s="4"/>
      <c r="U71" s="4"/>
      <c r="V71" s="4"/>
      <c r="W71" s="4"/>
      <c r="X71" s="4"/>
      <c r="Y71" s="4"/>
      <c r="Z71" s="4"/>
    </row>
    <row r="72" ht="15.75" customHeight="1">
      <c r="A72" s="13" t="s">
        <v>32</v>
      </c>
      <c r="B72" s="14"/>
      <c r="C72" s="15">
        <f t="shared" ref="C72:Q72" si="4">SUM(C39:C71)</f>
        <v>0</v>
      </c>
      <c r="D72" s="15">
        <f t="shared" si="4"/>
        <v>0</v>
      </c>
      <c r="E72" s="16">
        <f t="shared" si="4"/>
        <v>297500</v>
      </c>
      <c r="F72" s="15">
        <f t="shared" si="4"/>
        <v>32100</v>
      </c>
      <c r="G72" s="15">
        <f t="shared" si="4"/>
        <v>38200</v>
      </c>
      <c r="H72" s="15">
        <f t="shared" si="4"/>
        <v>30000</v>
      </c>
      <c r="I72" s="15">
        <f t="shared" si="4"/>
        <v>24500</v>
      </c>
      <c r="J72" s="15">
        <f t="shared" si="4"/>
        <v>18000</v>
      </c>
      <c r="K72" s="15">
        <f t="shared" si="4"/>
        <v>34600</v>
      </c>
      <c r="L72" s="15">
        <f t="shared" si="4"/>
        <v>6000</v>
      </c>
      <c r="M72" s="15">
        <f t="shared" si="4"/>
        <v>28000</v>
      </c>
      <c r="N72" s="15">
        <f t="shared" si="4"/>
        <v>18000</v>
      </c>
      <c r="O72" s="15">
        <f t="shared" si="4"/>
        <v>32100</v>
      </c>
      <c r="P72" s="15">
        <f t="shared" si="4"/>
        <v>24000</v>
      </c>
      <c r="Q72" s="15">
        <f t="shared" si="4"/>
        <v>12000</v>
      </c>
      <c r="R72" s="4"/>
      <c r="S72" s="46"/>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13" t="s">
        <v>33</v>
      </c>
      <c r="B74" s="14"/>
      <c r="C74" s="15">
        <f t="shared" ref="C74:Q74" si="5">C32+C72</f>
        <v>0</v>
      </c>
      <c r="D74" s="15">
        <f t="shared" si="5"/>
        <v>0</v>
      </c>
      <c r="E74" s="16">
        <f t="shared" si="5"/>
        <v>297500</v>
      </c>
      <c r="F74" s="15">
        <f t="shared" si="5"/>
        <v>32100</v>
      </c>
      <c r="G74" s="15">
        <f t="shared" si="5"/>
        <v>38200</v>
      </c>
      <c r="H74" s="15">
        <f t="shared" si="5"/>
        <v>30000</v>
      </c>
      <c r="I74" s="15">
        <f t="shared" si="5"/>
        <v>24500</v>
      </c>
      <c r="J74" s="15">
        <f t="shared" si="5"/>
        <v>18000</v>
      </c>
      <c r="K74" s="15">
        <f t="shared" si="5"/>
        <v>34600</v>
      </c>
      <c r="L74" s="15">
        <f t="shared" si="5"/>
        <v>6000</v>
      </c>
      <c r="M74" s="15">
        <f t="shared" si="5"/>
        <v>28000</v>
      </c>
      <c r="N74" s="15">
        <f t="shared" si="5"/>
        <v>18000</v>
      </c>
      <c r="O74" s="15">
        <f t="shared" si="5"/>
        <v>32100</v>
      </c>
      <c r="P74" s="15">
        <f t="shared" si="5"/>
        <v>24000</v>
      </c>
      <c r="Q74" s="15">
        <f t="shared" si="5"/>
        <v>12000</v>
      </c>
      <c r="R74" s="4"/>
      <c r="S74" s="46"/>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paperSize="9"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8.0" topLeftCell="C9" activePane="bottomRight" state="frozen"/>
      <selection activeCell="C1" sqref="C1" pane="topRight"/>
      <selection activeCell="A9" sqref="A9" pane="bottomLeft"/>
      <selection activeCell="C9" sqref="C9" pane="bottomRight"/>
    </sheetView>
  </sheetViews>
  <sheetFormatPr customHeight="1" defaultColWidth="11.22" defaultRowHeight="15.0"/>
  <cols>
    <col customWidth="1" min="1" max="1" width="10.78"/>
    <col customWidth="1" min="2" max="2" width="24.78"/>
    <col customWidth="1" min="3" max="5" width="12.44"/>
    <col customWidth="1" min="6" max="17" width="10.0"/>
    <col customWidth="1" min="18" max="18" width="2.67"/>
    <col customWidth="1" min="19" max="19" width="83.33"/>
    <col customWidth="1" min="20" max="26" width="10.56"/>
  </cols>
  <sheetData>
    <row r="1" ht="15.75" customHeight="1">
      <c r="A1" s="19" t="s">
        <v>171</v>
      </c>
      <c r="B1" s="20"/>
      <c r="C1" s="20"/>
      <c r="D1" s="20"/>
      <c r="E1" s="20"/>
      <c r="F1" s="20"/>
      <c r="G1" s="20"/>
      <c r="H1" s="20"/>
      <c r="I1" s="20"/>
      <c r="J1" s="20"/>
      <c r="K1" s="20"/>
      <c r="L1" s="20"/>
      <c r="M1" s="20"/>
      <c r="N1" s="20"/>
      <c r="O1" s="20"/>
      <c r="P1" s="20"/>
      <c r="Q1" s="20"/>
      <c r="R1" s="20"/>
      <c r="S1" s="20"/>
      <c r="T1" s="4"/>
      <c r="U1" s="4"/>
      <c r="V1" s="4"/>
      <c r="W1" s="4"/>
      <c r="X1" s="4"/>
      <c r="Y1" s="4"/>
      <c r="Z1" s="4"/>
    </row>
    <row r="2" ht="15.75" customHeight="1">
      <c r="A2" s="21"/>
      <c r="T2" s="4"/>
      <c r="U2" s="4"/>
      <c r="V2" s="4"/>
      <c r="W2" s="4"/>
      <c r="X2" s="4"/>
      <c r="Y2" s="4"/>
      <c r="Z2" s="4"/>
    </row>
    <row r="3" ht="15.75" customHeight="1">
      <c r="A3" s="21"/>
      <c r="T3" s="4"/>
      <c r="U3" s="4"/>
      <c r="V3" s="4"/>
      <c r="W3" s="4"/>
      <c r="X3" s="4"/>
      <c r="Y3" s="4"/>
      <c r="Z3" s="4"/>
    </row>
    <row r="4" ht="15.75" customHeight="1">
      <c r="A4" s="47" t="str">
        <f>Forside!B4</f>
        <v>BI Athletics</v>
      </c>
      <c r="B4" s="20"/>
      <c r="C4" s="20"/>
      <c r="D4" s="20"/>
      <c r="E4" s="20"/>
      <c r="F4" s="20"/>
      <c r="G4" s="20"/>
      <c r="H4" s="20"/>
      <c r="I4" s="20"/>
      <c r="J4" s="20"/>
      <c r="K4" s="20"/>
      <c r="L4" s="20"/>
      <c r="M4" s="20"/>
      <c r="N4" s="20"/>
      <c r="O4" s="20"/>
      <c r="P4" s="20"/>
      <c r="Q4" s="20"/>
      <c r="R4" s="20"/>
      <c r="S4" s="20"/>
      <c r="T4" s="4"/>
      <c r="U4" s="4"/>
      <c r="V4" s="4"/>
      <c r="W4" s="4"/>
      <c r="X4" s="4"/>
      <c r="Y4" s="4"/>
      <c r="Z4" s="4"/>
    </row>
    <row r="5" ht="15.75" customHeight="1">
      <c r="A5" s="21"/>
      <c r="T5" s="4"/>
      <c r="U5" s="4"/>
      <c r="V5" s="4"/>
      <c r="W5" s="4"/>
      <c r="X5" s="4"/>
      <c r="Y5" s="4"/>
      <c r="Z5" s="4"/>
    </row>
    <row r="6" ht="15.75" customHeight="1">
      <c r="A6" s="21"/>
      <c r="T6" s="4"/>
      <c r="U6" s="4"/>
      <c r="V6" s="4"/>
      <c r="W6" s="4"/>
      <c r="X6" s="4"/>
      <c r="Y6" s="4"/>
      <c r="Z6" s="4"/>
    </row>
    <row r="7">
      <c r="A7" s="48" t="s">
        <v>162</v>
      </c>
      <c r="B7" s="2"/>
      <c r="C7" s="2"/>
      <c r="D7" s="2"/>
      <c r="E7" s="2"/>
      <c r="F7" s="2"/>
      <c r="G7" s="2"/>
      <c r="H7" s="2"/>
      <c r="I7" s="2"/>
      <c r="J7" s="2"/>
      <c r="K7" s="2"/>
      <c r="L7" s="2"/>
      <c r="M7" s="2"/>
      <c r="N7" s="2"/>
      <c r="O7" s="2"/>
      <c r="P7" s="2"/>
      <c r="Q7" s="2"/>
      <c r="R7" s="2"/>
      <c r="S7" s="2"/>
      <c r="T7" s="4"/>
      <c r="U7" s="4"/>
      <c r="V7" s="4"/>
      <c r="W7" s="4"/>
      <c r="X7" s="4"/>
      <c r="Y7" s="4"/>
      <c r="Z7" s="4"/>
    </row>
    <row r="8">
      <c r="A8" s="49" t="str">
        <f>MID(CELL("filename",A1),FIND("]",CELL("filename",A1))+1,255)</f>
        <v>#VALUE!</v>
      </c>
      <c r="B8" s="2"/>
      <c r="C8" s="2"/>
      <c r="D8" s="2"/>
      <c r="E8" s="2"/>
      <c r="F8" s="2"/>
      <c r="G8" s="2"/>
      <c r="H8" s="2"/>
      <c r="I8" s="2"/>
      <c r="J8" s="2"/>
      <c r="K8" s="2"/>
      <c r="L8" s="2"/>
      <c r="M8" s="2"/>
      <c r="N8" s="2"/>
      <c r="O8" s="2"/>
      <c r="P8" s="2"/>
      <c r="Q8" s="2"/>
      <c r="R8" s="2"/>
      <c r="S8" s="2"/>
      <c r="T8" s="4"/>
      <c r="U8" s="4"/>
      <c r="V8" s="4"/>
      <c r="W8" s="4"/>
      <c r="X8" s="4"/>
      <c r="Y8" s="4"/>
      <c r="Z8" s="4"/>
    </row>
    <row r="9">
      <c r="A9" s="4"/>
      <c r="B9" s="4"/>
      <c r="C9" s="4"/>
      <c r="D9" s="4"/>
      <c r="E9" s="4"/>
      <c r="F9" s="4"/>
      <c r="G9" s="4"/>
      <c r="H9" s="4"/>
      <c r="I9" s="4"/>
      <c r="J9" s="4"/>
      <c r="K9" s="4"/>
      <c r="L9" s="4"/>
      <c r="M9" s="4"/>
      <c r="N9" s="4"/>
      <c r="O9" s="4"/>
      <c r="P9" s="4"/>
      <c r="Q9" s="4"/>
      <c r="R9" s="4"/>
      <c r="S9" s="4"/>
      <c r="T9" s="4"/>
      <c r="U9" s="4"/>
      <c r="V9" s="4"/>
      <c r="W9" s="4"/>
      <c r="X9" s="4"/>
      <c r="Y9" s="4"/>
      <c r="Z9" s="4"/>
    </row>
    <row r="10">
      <c r="A10" s="5" t="s">
        <v>2</v>
      </c>
      <c r="B10" s="2"/>
      <c r="C10" s="2"/>
      <c r="D10" s="2"/>
      <c r="E10" s="2"/>
      <c r="F10" s="2"/>
      <c r="G10" s="2"/>
      <c r="H10" s="2"/>
      <c r="I10" s="2"/>
      <c r="J10" s="2"/>
      <c r="K10" s="2"/>
      <c r="L10" s="2"/>
      <c r="M10" s="2"/>
      <c r="N10" s="2"/>
      <c r="O10" s="2"/>
      <c r="P10" s="2"/>
      <c r="Q10" s="2"/>
      <c r="R10" s="2"/>
      <c r="S10" s="2"/>
      <c r="T10" s="4"/>
      <c r="U10" s="4"/>
      <c r="V10" s="4"/>
      <c r="W10" s="4"/>
      <c r="X10" s="4"/>
      <c r="Y10" s="4"/>
      <c r="Z10" s="4"/>
    </row>
    <row r="11">
      <c r="A11" s="4"/>
      <c r="B11" s="4"/>
      <c r="C11" s="4"/>
      <c r="D11" s="4"/>
      <c r="E11" s="4"/>
      <c r="F11" s="4"/>
      <c r="G11" s="4"/>
      <c r="H11" s="4"/>
      <c r="I11" s="4"/>
      <c r="J11" s="4"/>
      <c r="K11" s="4"/>
      <c r="L11" s="4"/>
      <c r="M11" s="4"/>
      <c r="N11" s="4"/>
      <c r="O11" s="4"/>
      <c r="P11" s="4"/>
      <c r="Q11" s="4"/>
      <c r="R11" s="4"/>
      <c r="S11" s="4"/>
      <c r="T11" s="4"/>
      <c r="U11" s="4"/>
      <c r="V11" s="4"/>
      <c r="W11" s="4"/>
      <c r="X11" s="4"/>
      <c r="Y11" s="4"/>
      <c r="Z11" s="4"/>
    </row>
    <row r="12">
      <c r="A12" s="6" t="s">
        <v>3</v>
      </c>
      <c r="B12" s="6" t="s">
        <v>4</v>
      </c>
      <c r="C12" s="6" t="s">
        <v>5</v>
      </c>
      <c r="D12" s="6" t="s">
        <v>6</v>
      </c>
      <c r="E12" s="7" t="s">
        <v>7</v>
      </c>
      <c r="F12" s="6" t="s">
        <v>172</v>
      </c>
      <c r="G12" s="6" t="s">
        <v>173</v>
      </c>
      <c r="H12" s="6" t="s">
        <v>174</v>
      </c>
      <c r="I12" s="6" t="s">
        <v>175</v>
      </c>
      <c r="J12" s="6" t="s">
        <v>176</v>
      </c>
      <c r="K12" s="6" t="s">
        <v>177</v>
      </c>
      <c r="L12" s="6" t="s">
        <v>178</v>
      </c>
      <c r="M12" s="6" t="s">
        <v>179</v>
      </c>
      <c r="N12" s="6" t="s">
        <v>180</v>
      </c>
      <c r="O12" s="6" t="s">
        <v>181</v>
      </c>
      <c r="P12" s="6" t="s">
        <v>182</v>
      </c>
      <c r="Q12" s="6" t="s">
        <v>183</v>
      </c>
      <c r="R12" s="45"/>
      <c r="S12" s="6" t="s">
        <v>184</v>
      </c>
      <c r="T12" s="4"/>
      <c r="U12" s="4"/>
      <c r="V12" s="4"/>
      <c r="W12" s="4"/>
      <c r="X12" s="4"/>
      <c r="Y12" s="4"/>
      <c r="Z12" s="4"/>
    </row>
    <row r="13">
      <c r="A13" s="8">
        <f>Kontoplan!B11</f>
        <v>3000</v>
      </c>
      <c r="B13" s="8" t="str">
        <f>Kontoplan!C11</f>
        <v>Salgsinntekter, avgiftspliktig</v>
      </c>
      <c r="C13" s="9"/>
      <c r="D13" s="9"/>
      <c r="E13" s="16">
        <f t="shared" ref="E13:E30" si="1">SUM(F13:Q13)</f>
        <v>0</v>
      </c>
      <c r="F13" s="9">
        <v>0.0</v>
      </c>
      <c r="G13" s="9">
        <v>0.0</v>
      </c>
      <c r="H13" s="9">
        <v>0.0</v>
      </c>
      <c r="I13" s="9">
        <v>0.0</v>
      </c>
      <c r="J13" s="9">
        <v>0.0</v>
      </c>
      <c r="K13" s="9">
        <v>0.0</v>
      </c>
      <c r="L13" s="9">
        <v>0.0</v>
      </c>
      <c r="M13" s="9">
        <v>0.0</v>
      </c>
      <c r="N13" s="9">
        <v>0.0</v>
      </c>
      <c r="O13" s="9">
        <v>0.0</v>
      </c>
      <c r="P13" s="9">
        <v>0.0</v>
      </c>
      <c r="Q13" s="9">
        <v>0.0</v>
      </c>
      <c r="R13" s="4"/>
      <c r="S13" s="46"/>
      <c r="T13" s="4"/>
      <c r="U13" s="4"/>
      <c r="V13" s="4"/>
      <c r="W13" s="4"/>
      <c r="X13" s="4"/>
      <c r="Y13" s="4"/>
      <c r="Z13" s="4"/>
    </row>
    <row r="14">
      <c r="A14" s="8">
        <f>Kontoplan!B12</f>
        <v>3009</v>
      </c>
      <c r="B14" s="8" t="str">
        <f>Kontoplan!C12</f>
        <v>Sponsorinntekt</v>
      </c>
      <c r="C14" s="9"/>
      <c r="D14" s="9"/>
      <c r="E14" s="16">
        <f t="shared" si="1"/>
        <v>0</v>
      </c>
      <c r="F14" s="9">
        <v>0.0</v>
      </c>
      <c r="G14" s="9">
        <v>0.0</v>
      </c>
      <c r="H14" s="9">
        <v>0.0</v>
      </c>
      <c r="I14" s="9">
        <v>0.0</v>
      </c>
      <c r="J14" s="9">
        <v>0.0</v>
      </c>
      <c r="K14" s="9">
        <v>0.0</v>
      </c>
      <c r="L14" s="9">
        <v>0.0</v>
      </c>
      <c r="M14" s="9">
        <v>0.0</v>
      </c>
      <c r="N14" s="9">
        <v>0.0</v>
      </c>
      <c r="O14" s="9">
        <v>0.0</v>
      </c>
      <c r="P14" s="9">
        <v>0.0</v>
      </c>
      <c r="Q14" s="9">
        <v>0.0</v>
      </c>
      <c r="R14" s="4"/>
      <c r="S14" s="46"/>
      <c r="T14" s="4"/>
      <c r="U14" s="4"/>
      <c r="V14" s="4"/>
      <c r="W14" s="4"/>
      <c r="X14" s="4"/>
      <c r="Y14" s="4"/>
      <c r="Z14" s="4"/>
    </row>
    <row r="15">
      <c r="A15" s="8">
        <f>Kontoplan!B13</f>
        <v>3100</v>
      </c>
      <c r="B15" s="8" t="str">
        <f>Kontoplan!C13</f>
        <v>Salgsinntekter, avgiftsfri</v>
      </c>
      <c r="C15" s="9"/>
      <c r="D15" s="9"/>
      <c r="E15" s="16">
        <f t="shared" si="1"/>
        <v>-15000</v>
      </c>
      <c r="F15" s="9">
        <v>0.0</v>
      </c>
      <c r="G15" s="9">
        <v>0.0</v>
      </c>
      <c r="H15" s="9">
        <v>-15000.0</v>
      </c>
      <c r="I15" s="9">
        <v>0.0</v>
      </c>
      <c r="J15" s="9">
        <v>0.0</v>
      </c>
      <c r="K15" s="9">
        <v>0.0</v>
      </c>
      <c r="L15" s="9">
        <v>0.0</v>
      </c>
      <c r="M15" s="9">
        <v>0.0</v>
      </c>
      <c r="N15" s="9">
        <v>0.0</v>
      </c>
      <c r="O15" s="9">
        <v>0.0</v>
      </c>
      <c r="P15" s="9">
        <v>0.0</v>
      </c>
      <c r="Q15" s="9">
        <v>0.0</v>
      </c>
      <c r="R15" s="4"/>
      <c r="S15" s="46"/>
      <c r="T15" s="4"/>
      <c r="U15" s="4"/>
      <c r="V15" s="4"/>
      <c r="W15" s="4"/>
      <c r="X15" s="4"/>
      <c r="Y15" s="4"/>
      <c r="Z15" s="4"/>
    </row>
    <row r="16">
      <c r="A16" s="8">
        <f>Kontoplan!B14</f>
        <v>3101</v>
      </c>
      <c r="B16" s="8" t="str">
        <f>Kontoplan!C14</f>
        <v>Dugnad</v>
      </c>
      <c r="C16" s="9"/>
      <c r="D16" s="9"/>
      <c r="E16" s="16">
        <f t="shared" si="1"/>
        <v>0</v>
      </c>
      <c r="F16" s="9">
        <v>0.0</v>
      </c>
      <c r="G16" s="9">
        <v>0.0</v>
      </c>
      <c r="H16" s="9">
        <v>0.0</v>
      </c>
      <c r="I16" s="9">
        <v>0.0</v>
      </c>
      <c r="J16" s="9">
        <v>0.0</v>
      </c>
      <c r="K16" s="9">
        <v>0.0</v>
      </c>
      <c r="L16" s="9">
        <v>0.0</v>
      </c>
      <c r="M16" s="9">
        <v>0.0</v>
      </c>
      <c r="N16" s="9">
        <v>0.0</v>
      </c>
      <c r="O16" s="9">
        <v>0.0</v>
      </c>
      <c r="P16" s="9">
        <v>0.0</v>
      </c>
      <c r="Q16" s="9">
        <v>0.0</v>
      </c>
      <c r="R16" s="4"/>
      <c r="S16" s="46"/>
      <c r="T16" s="4"/>
      <c r="U16" s="4"/>
      <c r="V16" s="4"/>
      <c r="W16" s="4"/>
      <c r="X16" s="4"/>
      <c r="Y16" s="4"/>
      <c r="Z16" s="4"/>
    </row>
    <row r="17">
      <c r="A17" s="8">
        <f>Kontoplan!B15</f>
        <v>3410</v>
      </c>
      <c r="B17" s="8" t="str">
        <f>Kontoplan!C15</f>
        <v>Tilskudd fra Oslo Kommune</v>
      </c>
      <c r="C17" s="9"/>
      <c r="D17" s="9"/>
      <c r="E17" s="16">
        <f t="shared" si="1"/>
        <v>0</v>
      </c>
      <c r="F17" s="9">
        <v>0.0</v>
      </c>
      <c r="G17" s="9">
        <v>0.0</v>
      </c>
      <c r="H17" s="9">
        <v>0.0</v>
      </c>
      <c r="I17" s="9">
        <v>0.0</v>
      </c>
      <c r="J17" s="9">
        <v>0.0</v>
      </c>
      <c r="K17" s="9">
        <v>0.0</v>
      </c>
      <c r="L17" s="9">
        <v>0.0</v>
      </c>
      <c r="M17" s="9">
        <v>0.0</v>
      </c>
      <c r="N17" s="9">
        <v>0.0</v>
      </c>
      <c r="O17" s="9">
        <v>0.0</v>
      </c>
      <c r="P17" s="9">
        <v>0.0</v>
      </c>
      <c r="Q17" s="9">
        <v>0.0</v>
      </c>
      <c r="R17" s="4"/>
      <c r="S17" s="46"/>
      <c r="T17" s="4"/>
      <c r="U17" s="4"/>
      <c r="V17" s="4"/>
      <c r="W17" s="4"/>
      <c r="X17" s="4"/>
      <c r="Y17" s="4"/>
      <c r="Z17" s="4"/>
    </row>
    <row r="18">
      <c r="A18" s="8">
        <f>Kontoplan!B16</f>
        <v>3420</v>
      </c>
      <c r="B18" s="8" t="str">
        <f>Kontoplan!C16</f>
        <v>Momskompensasjon</v>
      </c>
      <c r="C18" s="9"/>
      <c r="D18" s="9"/>
      <c r="E18" s="16">
        <f t="shared" si="1"/>
        <v>0</v>
      </c>
      <c r="F18" s="9">
        <v>0.0</v>
      </c>
      <c r="G18" s="9">
        <v>0.0</v>
      </c>
      <c r="H18" s="9">
        <v>0.0</v>
      </c>
      <c r="I18" s="9">
        <v>0.0</v>
      </c>
      <c r="J18" s="9">
        <v>0.0</v>
      </c>
      <c r="K18" s="9">
        <v>0.0</v>
      </c>
      <c r="L18" s="9">
        <v>0.0</v>
      </c>
      <c r="M18" s="9">
        <v>0.0</v>
      </c>
      <c r="N18" s="9">
        <v>0.0</v>
      </c>
      <c r="O18" s="9">
        <v>0.0</v>
      </c>
      <c r="P18" s="9">
        <v>0.0</v>
      </c>
      <c r="Q18" s="9">
        <v>0.0</v>
      </c>
      <c r="R18" s="4"/>
      <c r="S18" s="46"/>
      <c r="T18" s="4"/>
      <c r="U18" s="4"/>
      <c r="V18" s="4"/>
      <c r="W18" s="4"/>
      <c r="X18" s="4"/>
      <c r="Y18" s="4"/>
      <c r="Z18" s="4"/>
    </row>
    <row r="19">
      <c r="A19" s="8">
        <f>Kontoplan!B17</f>
        <v>3430</v>
      </c>
      <c r="B19" s="8" t="str">
        <f>Kontoplan!C17</f>
        <v>Grasrotandelen Norsk Tipping</v>
      </c>
      <c r="C19" s="9"/>
      <c r="D19" s="9"/>
      <c r="E19" s="16">
        <f t="shared" si="1"/>
        <v>0</v>
      </c>
      <c r="F19" s="9">
        <v>0.0</v>
      </c>
      <c r="G19" s="9">
        <v>0.0</v>
      </c>
      <c r="H19" s="9">
        <v>0.0</v>
      </c>
      <c r="I19" s="9">
        <v>0.0</v>
      </c>
      <c r="J19" s="9">
        <v>0.0</v>
      </c>
      <c r="K19" s="9">
        <v>0.0</v>
      </c>
      <c r="L19" s="9">
        <v>0.0</v>
      </c>
      <c r="M19" s="9">
        <v>0.0</v>
      </c>
      <c r="N19" s="9">
        <v>0.0</v>
      </c>
      <c r="O19" s="9">
        <v>0.0</v>
      </c>
      <c r="P19" s="9">
        <v>0.0</v>
      </c>
      <c r="Q19" s="9">
        <v>0.0</v>
      </c>
      <c r="R19" s="4"/>
      <c r="S19" s="46"/>
      <c r="T19" s="4"/>
      <c r="U19" s="4"/>
      <c r="V19" s="4"/>
      <c r="W19" s="4"/>
      <c r="X19" s="4"/>
      <c r="Y19" s="4"/>
      <c r="Z19" s="4"/>
    </row>
    <row r="20">
      <c r="A20" s="8">
        <f>Kontoplan!B18</f>
        <v>3900</v>
      </c>
      <c r="B20" s="8" t="str">
        <f>Kontoplan!C18</f>
        <v>Annen driftsrelatert inntekt</v>
      </c>
      <c r="C20" s="9"/>
      <c r="D20" s="9"/>
      <c r="E20" s="16">
        <f t="shared" si="1"/>
        <v>0</v>
      </c>
      <c r="F20" s="9">
        <v>0.0</v>
      </c>
      <c r="G20" s="9">
        <v>0.0</v>
      </c>
      <c r="H20" s="9">
        <v>0.0</v>
      </c>
      <c r="I20" s="9">
        <v>0.0</v>
      </c>
      <c r="J20" s="9">
        <v>0.0</v>
      </c>
      <c r="K20" s="9">
        <v>0.0</v>
      </c>
      <c r="L20" s="9">
        <v>0.0</v>
      </c>
      <c r="M20" s="9">
        <v>0.0</v>
      </c>
      <c r="N20" s="9">
        <v>0.0</v>
      </c>
      <c r="O20" s="9">
        <v>0.0</v>
      </c>
      <c r="P20" s="9">
        <v>0.0</v>
      </c>
      <c r="Q20" s="9">
        <v>0.0</v>
      </c>
      <c r="R20" s="4"/>
      <c r="S20" s="46"/>
      <c r="T20" s="4"/>
      <c r="U20" s="4"/>
      <c r="V20" s="4"/>
      <c r="W20" s="4"/>
      <c r="X20" s="4"/>
      <c r="Y20" s="4"/>
      <c r="Z20" s="4"/>
    </row>
    <row r="21" ht="15.75" customHeight="1">
      <c r="A21" s="8">
        <f>Kontoplan!B19</f>
        <v>3901</v>
      </c>
      <c r="B21" s="8" t="str">
        <f>Kontoplan!C19</f>
        <v>Internstøtte BI Athletics</v>
      </c>
      <c r="C21" s="9"/>
      <c r="D21" s="9"/>
      <c r="E21" s="16">
        <f t="shared" si="1"/>
        <v>-22900</v>
      </c>
      <c r="F21" s="9">
        <v>0.0</v>
      </c>
      <c r="G21" s="9">
        <v>-10000.0</v>
      </c>
      <c r="H21" s="9">
        <v>-6000.0</v>
      </c>
      <c r="I21" s="9">
        <v>0.0</v>
      </c>
      <c r="J21" s="9">
        <v>0.0</v>
      </c>
      <c r="K21" s="9">
        <v>0.0</v>
      </c>
      <c r="L21" s="9">
        <v>0.0</v>
      </c>
      <c r="M21" s="9">
        <v>0.0</v>
      </c>
      <c r="N21" s="9">
        <v>-900.0</v>
      </c>
      <c r="O21" s="9">
        <v>-6000.0</v>
      </c>
      <c r="P21" s="9">
        <v>0.0</v>
      </c>
      <c r="Q21" s="9">
        <v>0.0</v>
      </c>
      <c r="R21" s="4"/>
      <c r="S21" s="46"/>
      <c r="T21" s="4"/>
      <c r="U21" s="4"/>
      <c r="V21" s="4"/>
      <c r="W21" s="4"/>
      <c r="X21" s="4"/>
      <c r="Y21" s="4"/>
      <c r="Z21" s="4"/>
    </row>
    <row r="22" ht="15.75" customHeight="1">
      <c r="A22" s="8">
        <f>Kontoplan!B20</f>
        <v>3920</v>
      </c>
      <c r="B22" s="8" t="str">
        <f>Kontoplan!C20</f>
        <v>Medlemskontingent</v>
      </c>
      <c r="C22" s="9"/>
      <c r="D22" s="9"/>
      <c r="E22" s="16">
        <f t="shared" si="1"/>
        <v>0</v>
      </c>
      <c r="F22" s="9">
        <v>0.0</v>
      </c>
      <c r="G22" s="9">
        <v>0.0</v>
      </c>
      <c r="H22" s="9">
        <v>0.0</v>
      </c>
      <c r="I22" s="9">
        <v>0.0</v>
      </c>
      <c r="J22" s="9">
        <v>0.0</v>
      </c>
      <c r="K22" s="9">
        <v>0.0</v>
      </c>
      <c r="L22" s="9">
        <v>0.0</v>
      </c>
      <c r="M22" s="9">
        <v>0.0</v>
      </c>
      <c r="N22" s="9">
        <v>0.0</v>
      </c>
      <c r="O22" s="9">
        <v>0.0</v>
      </c>
      <c r="P22" s="9">
        <v>0.0</v>
      </c>
      <c r="Q22" s="9">
        <v>0.0</v>
      </c>
      <c r="R22" s="4"/>
      <c r="S22" s="46"/>
      <c r="T22" s="4"/>
      <c r="U22" s="4"/>
      <c r="V22" s="4"/>
      <c r="W22" s="4"/>
      <c r="X22" s="4"/>
      <c r="Y22" s="4"/>
      <c r="Z22" s="4"/>
    </row>
    <row r="23" ht="15.75" customHeight="1">
      <c r="A23" s="8">
        <f>Kontoplan!B21</f>
        <v>3921</v>
      </c>
      <c r="B23" s="8" t="str">
        <f>Kontoplan!C21</f>
        <v>Gruppeavgift</v>
      </c>
      <c r="C23" s="9"/>
      <c r="D23" s="9"/>
      <c r="E23" s="16">
        <f t="shared" si="1"/>
        <v>-29000</v>
      </c>
      <c r="F23" s="9">
        <v>-14000.0</v>
      </c>
      <c r="G23" s="9">
        <v>0.0</v>
      </c>
      <c r="H23" s="9">
        <v>0.0</v>
      </c>
      <c r="I23" s="9">
        <v>0.0</v>
      </c>
      <c r="J23" s="9">
        <v>0.0</v>
      </c>
      <c r="K23" s="9">
        <v>0.0</v>
      </c>
      <c r="L23" s="9">
        <v>0.0</v>
      </c>
      <c r="M23" s="9">
        <v>-15000.0</v>
      </c>
      <c r="N23" s="9">
        <v>0.0</v>
      </c>
      <c r="O23" s="9">
        <v>0.0</v>
      </c>
      <c r="P23" s="9">
        <v>0.0</v>
      </c>
      <c r="Q23" s="9">
        <v>0.0</v>
      </c>
      <c r="R23" s="4"/>
      <c r="S23" s="46"/>
      <c r="T23" s="4"/>
      <c r="U23" s="4"/>
      <c r="V23" s="4"/>
      <c r="W23" s="4"/>
      <c r="X23" s="4"/>
      <c r="Y23" s="4"/>
      <c r="Z23" s="4"/>
    </row>
    <row r="24" ht="15.75" customHeight="1">
      <c r="A24" s="8">
        <f>Kontoplan!B22</f>
        <v>3930</v>
      </c>
      <c r="B24" s="8" t="str">
        <f>Kontoplan!C22</f>
        <v>Treningsavgift</v>
      </c>
      <c r="C24" s="9"/>
      <c r="D24" s="9"/>
      <c r="E24" s="16">
        <f t="shared" si="1"/>
        <v>0</v>
      </c>
      <c r="F24" s="9">
        <v>0.0</v>
      </c>
      <c r="G24" s="9">
        <v>0.0</v>
      </c>
      <c r="H24" s="9">
        <v>0.0</v>
      </c>
      <c r="I24" s="9">
        <v>0.0</v>
      </c>
      <c r="J24" s="9">
        <v>0.0</v>
      </c>
      <c r="K24" s="9">
        <v>0.0</v>
      </c>
      <c r="L24" s="9">
        <v>0.0</v>
      </c>
      <c r="M24" s="9">
        <v>0.0</v>
      </c>
      <c r="N24" s="9">
        <v>0.0</v>
      </c>
      <c r="O24" s="9">
        <v>0.0</v>
      </c>
      <c r="P24" s="9">
        <v>0.0</v>
      </c>
      <c r="Q24" s="9">
        <v>0.0</v>
      </c>
      <c r="R24" s="4"/>
      <c r="S24" s="46"/>
      <c r="T24" s="4"/>
      <c r="U24" s="4"/>
      <c r="V24" s="4"/>
      <c r="W24" s="4"/>
      <c r="X24" s="4"/>
      <c r="Y24" s="4"/>
      <c r="Z24" s="4"/>
    </row>
    <row r="25" ht="15.75" customHeight="1">
      <c r="A25" s="8">
        <f>Kontoplan!B23</f>
        <v>3990</v>
      </c>
      <c r="B25" s="8" t="str">
        <f>Kontoplan!C23</f>
        <v>Kontingent fra BI-studenter</v>
      </c>
      <c r="C25" s="9"/>
      <c r="D25" s="9"/>
      <c r="E25" s="16">
        <f t="shared" si="1"/>
        <v>0</v>
      </c>
      <c r="F25" s="9">
        <v>0.0</v>
      </c>
      <c r="G25" s="9">
        <v>0.0</v>
      </c>
      <c r="H25" s="9">
        <v>0.0</v>
      </c>
      <c r="I25" s="9">
        <v>0.0</v>
      </c>
      <c r="J25" s="9">
        <v>0.0</v>
      </c>
      <c r="K25" s="9">
        <v>0.0</v>
      </c>
      <c r="L25" s="9">
        <v>0.0</v>
      </c>
      <c r="M25" s="9">
        <v>0.0</v>
      </c>
      <c r="N25" s="9">
        <v>0.0</v>
      </c>
      <c r="O25" s="9">
        <v>0.0</v>
      </c>
      <c r="P25" s="9">
        <v>0.0</v>
      </c>
      <c r="Q25" s="9">
        <v>0.0</v>
      </c>
      <c r="R25" s="4"/>
      <c r="S25" s="46"/>
      <c r="T25" s="4"/>
      <c r="U25" s="4"/>
      <c r="V25" s="4"/>
      <c r="W25" s="4"/>
      <c r="X25" s="4"/>
      <c r="Y25" s="4"/>
      <c r="Z25" s="4"/>
    </row>
    <row r="26" ht="15.75" customHeight="1">
      <c r="A26" s="8">
        <f>Kontoplan!B24</f>
        <v>3991</v>
      </c>
      <c r="B26" s="8" t="str">
        <f>Kontoplan!C24</f>
        <v>Støtte fra BISO</v>
      </c>
      <c r="C26" s="9"/>
      <c r="D26" s="9"/>
      <c r="E26" s="16">
        <f t="shared" si="1"/>
        <v>0</v>
      </c>
      <c r="F26" s="9">
        <v>0.0</v>
      </c>
      <c r="G26" s="9">
        <v>0.0</v>
      </c>
      <c r="H26" s="9">
        <v>0.0</v>
      </c>
      <c r="I26" s="9">
        <v>0.0</v>
      </c>
      <c r="J26" s="9">
        <v>0.0</v>
      </c>
      <c r="K26" s="9">
        <v>0.0</v>
      </c>
      <c r="L26" s="9">
        <v>0.0</v>
      </c>
      <c r="M26" s="9">
        <v>0.0</v>
      </c>
      <c r="N26" s="9">
        <v>0.0</v>
      </c>
      <c r="O26" s="9">
        <v>0.0</v>
      </c>
      <c r="P26" s="9">
        <v>0.0</v>
      </c>
      <c r="Q26" s="9">
        <v>0.0</v>
      </c>
      <c r="R26" s="4"/>
      <c r="S26" s="46"/>
      <c r="T26" s="4"/>
      <c r="U26" s="4"/>
      <c r="V26" s="4"/>
      <c r="W26" s="4"/>
      <c r="X26" s="4"/>
      <c r="Y26" s="4"/>
      <c r="Z26" s="4"/>
    </row>
    <row r="27" ht="15.75" customHeight="1">
      <c r="A27" s="8">
        <f>Kontoplan!B25</f>
        <v>3992</v>
      </c>
      <c r="B27" s="8" t="str">
        <f>Kontoplan!C25</f>
        <v>Støtte fra BI</v>
      </c>
      <c r="C27" s="9"/>
      <c r="D27" s="9"/>
      <c r="E27" s="16">
        <f t="shared" si="1"/>
        <v>0</v>
      </c>
      <c r="F27" s="9">
        <v>0.0</v>
      </c>
      <c r="G27" s="9">
        <v>0.0</v>
      </c>
      <c r="H27" s="9">
        <v>0.0</v>
      </c>
      <c r="I27" s="9">
        <v>0.0</v>
      </c>
      <c r="J27" s="9">
        <v>0.0</v>
      </c>
      <c r="K27" s="9">
        <v>0.0</v>
      </c>
      <c r="L27" s="9">
        <v>0.0</v>
      </c>
      <c r="M27" s="9">
        <v>0.0</v>
      </c>
      <c r="N27" s="9">
        <v>0.0</v>
      </c>
      <c r="O27" s="9">
        <v>0.0</v>
      </c>
      <c r="P27" s="9">
        <v>0.0</v>
      </c>
      <c r="Q27" s="9">
        <v>0.0</v>
      </c>
      <c r="R27" s="4"/>
      <c r="S27" s="46"/>
      <c r="T27" s="4"/>
      <c r="U27" s="4"/>
      <c r="V27" s="4"/>
      <c r="W27" s="4"/>
      <c r="X27" s="4"/>
      <c r="Y27" s="4"/>
      <c r="Z27" s="4"/>
    </row>
    <row r="28" ht="15.75" customHeight="1">
      <c r="A28" s="8">
        <f>Kontoplan!B26</f>
        <v>3993</v>
      </c>
      <c r="B28" s="8" t="str">
        <f>Kontoplan!C26</f>
        <v>Støtte fra Velferdstinget</v>
      </c>
      <c r="C28" s="9"/>
      <c r="D28" s="9"/>
      <c r="E28" s="16">
        <f t="shared" si="1"/>
        <v>0</v>
      </c>
      <c r="F28" s="9">
        <v>0.0</v>
      </c>
      <c r="G28" s="9">
        <v>0.0</v>
      </c>
      <c r="H28" s="9">
        <v>0.0</v>
      </c>
      <c r="I28" s="9">
        <v>0.0</v>
      </c>
      <c r="J28" s="9">
        <v>0.0</v>
      </c>
      <c r="K28" s="9">
        <v>0.0</v>
      </c>
      <c r="L28" s="9">
        <v>0.0</v>
      </c>
      <c r="M28" s="9">
        <v>0.0</v>
      </c>
      <c r="N28" s="9">
        <v>0.0</v>
      </c>
      <c r="O28" s="9">
        <v>0.0</v>
      </c>
      <c r="P28" s="9">
        <v>0.0</v>
      </c>
      <c r="Q28" s="9">
        <v>0.0</v>
      </c>
      <c r="R28" s="4"/>
      <c r="S28" s="46"/>
      <c r="T28" s="4"/>
      <c r="U28" s="4"/>
      <c r="V28" s="4"/>
      <c r="W28" s="4"/>
      <c r="X28" s="4"/>
      <c r="Y28" s="4"/>
      <c r="Z28" s="4"/>
    </row>
    <row r="29" ht="15.75" customHeight="1">
      <c r="A29" s="8">
        <f>Kontoplan!B27</f>
        <v>3994</v>
      </c>
      <c r="B29" s="8" t="str">
        <f>Kontoplan!C27</f>
        <v>Støtte fra NSI</v>
      </c>
      <c r="C29" s="9"/>
      <c r="D29" s="9"/>
      <c r="E29" s="16">
        <f t="shared" si="1"/>
        <v>0</v>
      </c>
      <c r="F29" s="9">
        <v>0.0</v>
      </c>
      <c r="G29" s="9">
        <v>0.0</v>
      </c>
      <c r="H29" s="9">
        <v>0.0</v>
      </c>
      <c r="I29" s="9">
        <v>0.0</v>
      </c>
      <c r="J29" s="9">
        <v>0.0</v>
      </c>
      <c r="K29" s="9">
        <v>0.0</v>
      </c>
      <c r="L29" s="9">
        <v>0.0</v>
      </c>
      <c r="M29" s="9">
        <v>0.0</v>
      </c>
      <c r="N29" s="9">
        <v>0.0</v>
      </c>
      <c r="O29" s="9">
        <v>0.0</v>
      </c>
      <c r="P29" s="9">
        <v>0.0</v>
      </c>
      <c r="Q29" s="9">
        <v>0.0</v>
      </c>
      <c r="R29" s="4"/>
      <c r="S29" s="46"/>
      <c r="T29" s="4"/>
      <c r="U29" s="4"/>
      <c r="V29" s="4"/>
      <c r="W29" s="4"/>
      <c r="X29" s="4"/>
      <c r="Y29" s="4"/>
      <c r="Z29" s="4"/>
    </row>
    <row r="30" ht="15.75" customHeight="1">
      <c r="A30" s="8">
        <f>Kontoplan!B28</f>
        <v>3995</v>
      </c>
      <c r="B30" s="8" t="str">
        <f>Kontoplan!C28</f>
        <v>Annen støtte</v>
      </c>
      <c r="C30" s="9"/>
      <c r="D30" s="9"/>
      <c r="E30" s="16">
        <f t="shared" si="1"/>
        <v>0</v>
      </c>
      <c r="F30" s="9">
        <v>0.0</v>
      </c>
      <c r="G30" s="9">
        <v>0.0</v>
      </c>
      <c r="H30" s="9">
        <v>0.0</v>
      </c>
      <c r="I30" s="9">
        <v>0.0</v>
      </c>
      <c r="J30" s="9">
        <v>0.0</v>
      </c>
      <c r="K30" s="9">
        <v>0.0</v>
      </c>
      <c r="L30" s="9">
        <v>0.0</v>
      </c>
      <c r="M30" s="9">
        <v>0.0</v>
      </c>
      <c r="N30" s="9">
        <v>0.0</v>
      </c>
      <c r="O30" s="9">
        <v>0.0</v>
      </c>
      <c r="P30" s="9">
        <v>0.0</v>
      </c>
      <c r="Q30" s="9">
        <v>0.0</v>
      </c>
      <c r="R30" s="4"/>
      <c r="S30" s="46"/>
      <c r="T30" s="4"/>
      <c r="U30" s="4"/>
      <c r="V30" s="4"/>
      <c r="W30" s="4"/>
      <c r="X30" s="4"/>
      <c r="Y30" s="4"/>
      <c r="Z30" s="4"/>
    </row>
    <row r="31" ht="15.75" customHeight="1">
      <c r="A31" s="4"/>
      <c r="B31" s="4"/>
      <c r="C31" s="12"/>
      <c r="D31" s="12"/>
      <c r="E31" s="12"/>
      <c r="F31" s="12"/>
      <c r="G31" s="12"/>
      <c r="H31" s="12"/>
      <c r="I31" s="12"/>
      <c r="J31" s="12"/>
      <c r="K31" s="12"/>
      <c r="L31" s="12"/>
      <c r="M31" s="12"/>
      <c r="N31" s="12"/>
      <c r="O31" s="12"/>
      <c r="P31" s="12"/>
      <c r="Q31" s="12"/>
      <c r="R31" s="4"/>
      <c r="S31" s="4"/>
      <c r="T31" s="4"/>
      <c r="U31" s="4"/>
      <c r="V31" s="4"/>
      <c r="W31" s="4"/>
      <c r="X31" s="4"/>
      <c r="Y31" s="4"/>
      <c r="Z31" s="4"/>
    </row>
    <row r="32" ht="15.75" customHeight="1">
      <c r="A32" s="13" t="s">
        <v>30</v>
      </c>
      <c r="B32" s="14"/>
      <c r="C32" s="15">
        <f>SUM(C13:C31)</f>
        <v>0</v>
      </c>
      <c r="D32" s="15"/>
      <c r="E32" s="16">
        <f t="shared" ref="E32:Q32" si="2">SUM(E13:E31)</f>
        <v>-66900</v>
      </c>
      <c r="F32" s="15">
        <f t="shared" si="2"/>
        <v>-14000</v>
      </c>
      <c r="G32" s="15">
        <f t="shared" si="2"/>
        <v>-10000</v>
      </c>
      <c r="H32" s="15">
        <f t="shared" si="2"/>
        <v>-21000</v>
      </c>
      <c r="I32" s="15">
        <f t="shared" si="2"/>
        <v>0</v>
      </c>
      <c r="J32" s="15">
        <f t="shared" si="2"/>
        <v>0</v>
      </c>
      <c r="K32" s="15">
        <f t="shared" si="2"/>
        <v>0</v>
      </c>
      <c r="L32" s="15">
        <f t="shared" si="2"/>
        <v>0</v>
      </c>
      <c r="M32" s="15">
        <f t="shared" si="2"/>
        <v>-15000</v>
      </c>
      <c r="N32" s="15">
        <f t="shared" si="2"/>
        <v>-900</v>
      </c>
      <c r="O32" s="15">
        <f t="shared" si="2"/>
        <v>-6000</v>
      </c>
      <c r="P32" s="15">
        <f t="shared" si="2"/>
        <v>0</v>
      </c>
      <c r="Q32" s="15">
        <f t="shared" si="2"/>
        <v>0</v>
      </c>
      <c r="R32" s="4"/>
      <c r="S32" s="46"/>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5" t="s">
        <v>31</v>
      </c>
      <c r="B36" s="2"/>
      <c r="C36" s="2"/>
      <c r="D36" s="2"/>
      <c r="E36" s="2"/>
      <c r="F36" s="2"/>
      <c r="G36" s="2"/>
      <c r="H36" s="2"/>
      <c r="I36" s="2"/>
      <c r="J36" s="2"/>
      <c r="K36" s="2"/>
      <c r="L36" s="2"/>
      <c r="M36" s="2"/>
      <c r="N36" s="2"/>
      <c r="O36" s="2"/>
      <c r="P36" s="2"/>
      <c r="Q36" s="2"/>
      <c r="R36" s="2"/>
      <c r="S36" s="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6" t="s">
        <v>3</v>
      </c>
      <c r="B38" s="6" t="s">
        <v>4</v>
      </c>
      <c r="C38" s="6" t="s">
        <v>5</v>
      </c>
      <c r="D38" s="6" t="s">
        <v>6</v>
      </c>
      <c r="E38" s="7" t="s">
        <v>7</v>
      </c>
      <c r="F38" s="6" t="s">
        <v>172</v>
      </c>
      <c r="G38" s="6" t="s">
        <v>173</v>
      </c>
      <c r="H38" s="6" t="s">
        <v>174</v>
      </c>
      <c r="I38" s="6" t="s">
        <v>175</v>
      </c>
      <c r="J38" s="6" t="s">
        <v>176</v>
      </c>
      <c r="K38" s="6" t="s">
        <v>177</v>
      </c>
      <c r="L38" s="6" t="s">
        <v>178</v>
      </c>
      <c r="M38" s="6" t="s">
        <v>179</v>
      </c>
      <c r="N38" s="6" t="s">
        <v>180</v>
      </c>
      <c r="O38" s="6" t="s">
        <v>181</v>
      </c>
      <c r="P38" s="6" t="s">
        <v>182</v>
      </c>
      <c r="Q38" s="6" t="s">
        <v>183</v>
      </c>
      <c r="R38" s="45"/>
      <c r="S38" s="6" t="s">
        <v>184</v>
      </c>
      <c r="T38" s="4"/>
      <c r="U38" s="4"/>
      <c r="V38" s="4"/>
      <c r="W38" s="4"/>
      <c r="X38" s="4"/>
      <c r="Y38" s="4"/>
      <c r="Z38" s="4"/>
    </row>
    <row r="39" ht="15.75" customHeight="1">
      <c r="A39" s="8">
        <f>Kontoplan!B29</f>
        <v>5910</v>
      </c>
      <c r="B39" s="8" t="str">
        <f>Kontoplan!C29</f>
        <v>Lunsjkort</v>
      </c>
      <c r="C39" s="9"/>
      <c r="D39" s="9"/>
      <c r="E39" s="16">
        <f t="shared" ref="E39:E70" si="3">SUM(F39:Q39)</f>
        <v>0</v>
      </c>
      <c r="F39" s="9">
        <v>0.0</v>
      </c>
      <c r="G39" s="9">
        <v>0.0</v>
      </c>
      <c r="H39" s="9">
        <v>0.0</v>
      </c>
      <c r="I39" s="9">
        <v>0.0</v>
      </c>
      <c r="J39" s="9">
        <v>0.0</v>
      </c>
      <c r="K39" s="9">
        <v>0.0</v>
      </c>
      <c r="L39" s="9">
        <v>0.0</v>
      </c>
      <c r="M39" s="9">
        <v>0.0</v>
      </c>
      <c r="N39" s="9">
        <v>0.0</v>
      </c>
      <c r="O39" s="9">
        <v>0.0</v>
      </c>
      <c r="P39" s="9">
        <v>0.0</v>
      </c>
      <c r="Q39" s="9">
        <v>0.0</v>
      </c>
      <c r="R39" s="4"/>
      <c r="S39" s="46"/>
      <c r="T39" s="4"/>
      <c r="U39" s="4"/>
      <c r="V39" s="4"/>
      <c r="W39" s="4"/>
      <c r="X39" s="4"/>
      <c r="Y39" s="4"/>
      <c r="Z39" s="4"/>
    </row>
    <row r="40" ht="15.75" customHeight="1">
      <c r="A40" s="8">
        <f>Kontoplan!B30</f>
        <v>5995</v>
      </c>
      <c r="B40" s="8" t="str">
        <f>Kontoplan!C30</f>
        <v>Styrekostnader</v>
      </c>
      <c r="C40" s="9"/>
      <c r="D40" s="9"/>
      <c r="E40" s="16">
        <f t="shared" si="3"/>
        <v>1500</v>
      </c>
      <c r="F40" s="9">
        <v>0.0</v>
      </c>
      <c r="G40" s="9">
        <v>0.0</v>
      </c>
      <c r="H40" s="9">
        <v>750.0</v>
      </c>
      <c r="I40" s="9">
        <v>0.0</v>
      </c>
      <c r="J40" s="9">
        <v>0.0</v>
      </c>
      <c r="K40" s="9">
        <v>0.0</v>
      </c>
      <c r="L40" s="9">
        <v>0.0</v>
      </c>
      <c r="M40" s="9">
        <v>0.0</v>
      </c>
      <c r="N40" s="9">
        <v>750.0</v>
      </c>
      <c r="O40" s="9">
        <v>0.0</v>
      </c>
      <c r="P40" s="9">
        <v>0.0</v>
      </c>
      <c r="Q40" s="9">
        <v>0.0</v>
      </c>
      <c r="R40" s="4"/>
      <c r="S40" s="46" t="s">
        <v>186</v>
      </c>
      <c r="T40" s="4"/>
      <c r="U40" s="4"/>
      <c r="V40" s="4"/>
      <c r="W40" s="4"/>
      <c r="X40" s="4"/>
      <c r="Y40" s="4"/>
      <c r="Z40" s="4"/>
    </row>
    <row r="41" ht="15.75" customHeight="1">
      <c r="A41" s="8">
        <f>Kontoplan!B31</f>
        <v>6480</v>
      </c>
      <c r="B41" s="8" t="str">
        <f>Kontoplan!C31</f>
        <v>Leiekostnad idrett</v>
      </c>
      <c r="C41" s="9"/>
      <c r="D41" s="9"/>
      <c r="E41" s="16">
        <f t="shared" si="3"/>
        <v>0</v>
      </c>
      <c r="F41" s="9">
        <v>0.0</v>
      </c>
      <c r="G41" s="9">
        <v>0.0</v>
      </c>
      <c r="H41" s="9">
        <v>0.0</v>
      </c>
      <c r="I41" s="9">
        <v>0.0</v>
      </c>
      <c r="J41" s="9">
        <v>0.0</v>
      </c>
      <c r="K41" s="9">
        <v>0.0</v>
      </c>
      <c r="L41" s="9">
        <v>0.0</v>
      </c>
      <c r="M41" s="9">
        <v>0.0</v>
      </c>
      <c r="N41" s="9">
        <v>0.0</v>
      </c>
      <c r="O41" s="9">
        <v>0.0</v>
      </c>
      <c r="P41" s="9">
        <v>0.0</v>
      </c>
      <c r="Q41" s="9">
        <v>0.0</v>
      </c>
      <c r="R41" s="4"/>
      <c r="S41" s="46"/>
      <c r="T41" s="4"/>
      <c r="U41" s="4"/>
      <c r="V41" s="4"/>
      <c r="W41" s="4"/>
      <c r="X41" s="4"/>
      <c r="Y41" s="4"/>
      <c r="Z41" s="4"/>
    </row>
    <row r="42" ht="15.75" customHeight="1">
      <c r="A42" s="8">
        <f>Kontoplan!B32</f>
        <v>6490</v>
      </c>
      <c r="B42" s="8" t="str">
        <f>Kontoplan!C32</f>
        <v>Leiekostnad annen</v>
      </c>
      <c r="C42" s="9"/>
      <c r="D42" s="9"/>
      <c r="E42" s="16">
        <f t="shared" si="3"/>
        <v>0</v>
      </c>
      <c r="F42" s="9">
        <v>0.0</v>
      </c>
      <c r="G42" s="9">
        <v>0.0</v>
      </c>
      <c r="H42" s="9">
        <v>0.0</v>
      </c>
      <c r="I42" s="9">
        <v>0.0</v>
      </c>
      <c r="J42" s="9">
        <v>0.0</v>
      </c>
      <c r="K42" s="9">
        <v>0.0</v>
      </c>
      <c r="L42" s="9">
        <v>0.0</v>
      </c>
      <c r="M42" s="9">
        <v>0.0</v>
      </c>
      <c r="N42" s="9">
        <v>0.0</v>
      </c>
      <c r="O42" s="9">
        <v>0.0</v>
      </c>
      <c r="P42" s="9">
        <v>0.0</v>
      </c>
      <c r="Q42" s="9">
        <v>0.0</v>
      </c>
      <c r="R42" s="4"/>
      <c r="S42" s="46"/>
      <c r="T42" s="4"/>
      <c r="U42" s="4"/>
      <c r="V42" s="4"/>
      <c r="W42" s="4"/>
      <c r="X42" s="4"/>
      <c r="Y42" s="4"/>
      <c r="Z42" s="4"/>
    </row>
    <row r="43" ht="15.75" customHeight="1">
      <c r="A43" s="8">
        <f>Kontoplan!B33</f>
        <v>6540</v>
      </c>
      <c r="B43" s="8" t="str">
        <f>Kontoplan!C33</f>
        <v>Idrettsutstyr</v>
      </c>
      <c r="C43" s="9"/>
      <c r="D43" s="9"/>
      <c r="E43" s="16">
        <f t="shared" si="3"/>
        <v>0</v>
      </c>
      <c r="F43" s="9">
        <v>0.0</v>
      </c>
      <c r="G43" s="9">
        <v>0.0</v>
      </c>
      <c r="H43" s="9">
        <v>0.0</v>
      </c>
      <c r="I43" s="9">
        <v>0.0</v>
      </c>
      <c r="J43" s="9">
        <v>0.0</v>
      </c>
      <c r="K43" s="9">
        <v>0.0</v>
      </c>
      <c r="L43" s="9">
        <v>0.0</v>
      </c>
      <c r="M43" s="9">
        <v>0.0</v>
      </c>
      <c r="N43" s="9">
        <v>0.0</v>
      </c>
      <c r="O43" s="9">
        <v>0.0</v>
      </c>
      <c r="P43" s="9">
        <v>0.0</v>
      </c>
      <c r="Q43" s="9">
        <v>0.0</v>
      </c>
      <c r="R43" s="4"/>
      <c r="S43" s="46"/>
      <c r="T43" s="4"/>
      <c r="U43" s="4"/>
      <c r="V43" s="4"/>
      <c r="W43" s="4"/>
      <c r="X43" s="4"/>
      <c r="Y43" s="4"/>
      <c r="Z43" s="4"/>
    </row>
    <row r="44" ht="15.75" customHeight="1">
      <c r="A44" s="8">
        <f>Kontoplan!B34</f>
        <v>6550</v>
      </c>
      <c r="B44" s="8" t="str">
        <f>Kontoplan!C34</f>
        <v>Driftsmateriale</v>
      </c>
      <c r="C44" s="9"/>
      <c r="D44" s="9"/>
      <c r="E44" s="16">
        <f t="shared" si="3"/>
        <v>0</v>
      </c>
      <c r="F44" s="9">
        <v>0.0</v>
      </c>
      <c r="G44" s="9">
        <v>0.0</v>
      </c>
      <c r="H44" s="9">
        <v>0.0</v>
      </c>
      <c r="I44" s="9">
        <v>0.0</v>
      </c>
      <c r="J44" s="9">
        <v>0.0</v>
      </c>
      <c r="K44" s="9">
        <v>0.0</v>
      </c>
      <c r="L44" s="9">
        <v>0.0</v>
      </c>
      <c r="M44" s="9">
        <v>0.0</v>
      </c>
      <c r="N44" s="9">
        <v>0.0</v>
      </c>
      <c r="O44" s="9">
        <v>0.0</v>
      </c>
      <c r="P44" s="9">
        <v>0.0</v>
      </c>
      <c r="Q44" s="9">
        <v>0.0</v>
      </c>
      <c r="R44" s="4"/>
      <c r="S44" s="46"/>
      <c r="T44" s="4"/>
      <c r="U44" s="4"/>
      <c r="V44" s="4"/>
      <c r="W44" s="4"/>
      <c r="X44" s="4"/>
      <c r="Y44" s="4"/>
      <c r="Z44" s="4"/>
    </row>
    <row r="45" ht="15.75" customHeight="1">
      <c r="A45" s="8">
        <f>Kontoplan!B35</f>
        <v>6555</v>
      </c>
      <c r="B45" s="8" t="str">
        <f>Kontoplan!C35</f>
        <v>Andre driftskostnader</v>
      </c>
      <c r="C45" s="9"/>
      <c r="D45" s="9"/>
      <c r="E45" s="16">
        <f t="shared" si="3"/>
        <v>0</v>
      </c>
      <c r="F45" s="9">
        <v>0.0</v>
      </c>
      <c r="G45" s="9">
        <v>0.0</v>
      </c>
      <c r="H45" s="9">
        <v>0.0</v>
      </c>
      <c r="I45" s="9">
        <v>0.0</v>
      </c>
      <c r="J45" s="9">
        <v>0.0</v>
      </c>
      <c r="K45" s="9">
        <v>0.0</v>
      </c>
      <c r="L45" s="9">
        <v>0.0</v>
      </c>
      <c r="M45" s="9">
        <v>0.0</v>
      </c>
      <c r="N45" s="9">
        <v>0.0</v>
      </c>
      <c r="O45" s="9">
        <v>0.0</v>
      </c>
      <c r="P45" s="9">
        <v>0.0</v>
      </c>
      <c r="Q45" s="9">
        <v>0.0</v>
      </c>
      <c r="R45" s="4"/>
      <c r="S45" s="46"/>
      <c r="T45" s="4"/>
      <c r="U45" s="4"/>
      <c r="V45" s="4"/>
      <c r="W45" s="4"/>
      <c r="X45" s="4"/>
      <c r="Y45" s="4"/>
      <c r="Z45" s="4"/>
    </row>
    <row r="46" ht="15.75" customHeight="1">
      <c r="A46" s="8">
        <f>Kontoplan!B36</f>
        <v>6571</v>
      </c>
      <c r="B46" s="8" t="str">
        <f>Kontoplan!C36</f>
        <v>Drakter</v>
      </c>
      <c r="C46" s="9"/>
      <c r="D46" s="9"/>
      <c r="E46" s="16">
        <f t="shared" si="3"/>
        <v>35000</v>
      </c>
      <c r="F46" s="9">
        <v>0.0</v>
      </c>
      <c r="G46" s="9">
        <v>20000.0</v>
      </c>
      <c r="H46" s="9">
        <v>15000.0</v>
      </c>
      <c r="I46" s="9">
        <v>0.0</v>
      </c>
      <c r="J46" s="9">
        <v>0.0</v>
      </c>
      <c r="K46" s="9">
        <v>0.0</v>
      </c>
      <c r="L46" s="9">
        <v>0.0</v>
      </c>
      <c r="M46" s="9">
        <v>0.0</v>
      </c>
      <c r="N46" s="9">
        <v>0.0</v>
      </c>
      <c r="O46" s="9">
        <v>0.0</v>
      </c>
      <c r="P46" s="9">
        <v>0.0</v>
      </c>
      <c r="Q46" s="9">
        <v>0.0</v>
      </c>
      <c r="R46" s="4"/>
      <c r="S46" s="46"/>
      <c r="T46" s="4"/>
      <c r="U46" s="4"/>
      <c r="V46" s="4"/>
      <c r="W46" s="4"/>
      <c r="X46" s="4"/>
      <c r="Y46" s="4"/>
      <c r="Z46" s="4"/>
    </row>
    <row r="47" ht="15.75" customHeight="1">
      <c r="A47" s="8">
        <f>Kontoplan!B37</f>
        <v>6572</v>
      </c>
      <c r="B47" s="8" t="str">
        <f>Kontoplan!C37</f>
        <v>Annet klær</v>
      </c>
      <c r="C47" s="9"/>
      <c r="D47" s="9"/>
      <c r="E47" s="16">
        <f t="shared" si="3"/>
        <v>0</v>
      </c>
      <c r="F47" s="9">
        <v>0.0</v>
      </c>
      <c r="G47" s="9">
        <v>0.0</v>
      </c>
      <c r="H47" s="9">
        <v>0.0</v>
      </c>
      <c r="I47" s="9">
        <v>0.0</v>
      </c>
      <c r="J47" s="9">
        <v>0.0</v>
      </c>
      <c r="K47" s="9">
        <v>0.0</v>
      </c>
      <c r="L47" s="9">
        <v>0.0</v>
      </c>
      <c r="M47" s="9">
        <v>0.0</v>
      </c>
      <c r="N47" s="9">
        <v>0.0</v>
      </c>
      <c r="O47" s="9">
        <v>0.0</v>
      </c>
      <c r="P47" s="9">
        <v>0.0</v>
      </c>
      <c r="Q47" s="9">
        <v>0.0</v>
      </c>
      <c r="R47" s="4"/>
      <c r="S47" s="46"/>
      <c r="T47" s="4"/>
      <c r="U47" s="4"/>
      <c r="V47" s="4"/>
      <c r="W47" s="4"/>
      <c r="X47" s="4"/>
      <c r="Y47" s="4"/>
      <c r="Z47" s="4"/>
    </row>
    <row r="48" ht="15.75" customHeight="1">
      <c r="A48" s="8">
        <f>Kontoplan!B38</f>
        <v>6620</v>
      </c>
      <c r="B48" s="8" t="str">
        <f>Kontoplan!C38</f>
        <v>Reparasjon og vedlikehold</v>
      </c>
      <c r="C48" s="9"/>
      <c r="D48" s="9"/>
      <c r="E48" s="16">
        <f t="shared" si="3"/>
        <v>0</v>
      </c>
      <c r="F48" s="9">
        <v>0.0</v>
      </c>
      <c r="G48" s="9">
        <v>0.0</v>
      </c>
      <c r="H48" s="9">
        <v>0.0</v>
      </c>
      <c r="I48" s="9">
        <v>0.0</v>
      </c>
      <c r="J48" s="9">
        <v>0.0</v>
      </c>
      <c r="K48" s="9">
        <v>0.0</v>
      </c>
      <c r="L48" s="9">
        <v>0.0</v>
      </c>
      <c r="M48" s="9">
        <v>0.0</v>
      </c>
      <c r="N48" s="9">
        <v>0.0</v>
      </c>
      <c r="O48" s="9">
        <v>0.0</v>
      </c>
      <c r="P48" s="9">
        <v>0.0</v>
      </c>
      <c r="Q48" s="9">
        <v>0.0</v>
      </c>
      <c r="R48" s="4"/>
      <c r="S48" s="46"/>
      <c r="T48" s="4"/>
      <c r="U48" s="4"/>
      <c r="V48" s="4"/>
      <c r="W48" s="4"/>
      <c r="X48" s="4"/>
      <c r="Y48" s="4"/>
      <c r="Z48" s="4"/>
    </row>
    <row r="49" ht="15.75" customHeight="1">
      <c r="A49" s="8">
        <f>Kontoplan!B39</f>
        <v>6705</v>
      </c>
      <c r="B49" s="8" t="str">
        <f>Kontoplan!C39</f>
        <v>Regnskapshonorar</v>
      </c>
      <c r="C49" s="9"/>
      <c r="D49" s="9"/>
      <c r="E49" s="16">
        <f t="shared" si="3"/>
        <v>0</v>
      </c>
      <c r="F49" s="9">
        <v>0.0</v>
      </c>
      <c r="G49" s="9">
        <v>0.0</v>
      </c>
      <c r="H49" s="9">
        <v>0.0</v>
      </c>
      <c r="I49" s="9">
        <v>0.0</v>
      </c>
      <c r="J49" s="9">
        <v>0.0</v>
      </c>
      <c r="K49" s="9">
        <v>0.0</v>
      </c>
      <c r="L49" s="9">
        <v>0.0</v>
      </c>
      <c r="M49" s="9">
        <v>0.0</v>
      </c>
      <c r="N49" s="9">
        <v>0.0</v>
      </c>
      <c r="O49" s="9">
        <v>0.0</v>
      </c>
      <c r="P49" s="9">
        <v>0.0</v>
      </c>
      <c r="Q49" s="9">
        <v>0.0</v>
      </c>
      <c r="R49" s="4"/>
      <c r="S49" s="46"/>
      <c r="T49" s="4"/>
      <c r="U49" s="4"/>
      <c r="V49" s="4"/>
      <c r="W49" s="4"/>
      <c r="X49" s="4"/>
      <c r="Y49" s="4"/>
      <c r="Z49" s="4"/>
    </row>
    <row r="50" ht="15.75" customHeight="1">
      <c r="A50" s="8">
        <f>Kontoplan!B40</f>
        <v>6710</v>
      </c>
      <c r="B50" s="8" t="str">
        <f>Kontoplan!C40</f>
        <v>Dommerhonorar</v>
      </c>
      <c r="C50" s="9"/>
      <c r="D50" s="9"/>
      <c r="E50" s="16">
        <f t="shared" si="3"/>
        <v>0</v>
      </c>
      <c r="F50" s="9">
        <v>0.0</v>
      </c>
      <c r="G50" s="9">
        <v>0.0</v>
      </c>
      <c r="H50" s="9">
        <v>0.0</v>
      </c>
      <c r="I50" s="9">
        <v>0.0</v>
      </c>
      <c r="J50" s="9">
        <v>0.0</v>
      </c>
      <c r="K50" s="9">
        <v>0.0</v>
      </c>
      <c r="L50" s="9">
        <v>0.0</v>
      </c>
      <c r="M50" s="9">
        <v>0.0</v>
      </c>
      <c r="N50" s="9">
        <v>0.0</v>
      </c>
      <c r="O50" s="9">
        <v>0.0</v>
      </c>
      <c r="P50" s="9">
        <v>0.0</v>
      </c>
      <c r="Q50" s="9">
        <v>0.0</v>
      </c>
      <c r="R50" s="4"/>
      <c r="S50" s="46"/>
      <c r="T50" s="4"/>
      <c r="U50" s="4"/>
      <c r="V50" s="4"/>
      <c r="W50" s="4"/>
      <c r="X50" s="4"/>
      <c r="Y50" s="4"/>
      <c r="Z50" s="4"/>
    </row>
    <row r="51" ht="15.75" customHeight="1">
      <c r="A51" s="8">
        <f>Kontoplan!B41</f>
        <v>6711</v>
      </c>
      <c r="B51" s="8" t="str">
        <f>Kontoplan!C41</f>
        <v>Trenerhonorar</v>
      </c>
      <c r="C51" s="9"/>
      <c r="D51" s="9"/>
      <c r="E51" s="16">
        <f t="shared" si="3"/>
        <v>0</v>
      </c>
      <c r="F51" s="9">
        <v>0.0</v>
      </c>
      <c r="G51" s="9">
        <v>0.0</v>
      </c>
      <c r="H51" s="9">
        <v>0.0</v>
      </c>
      <c r="I51" s="9">
        <v>0.0</v>
      </c>
      <c r="J51" s="9">
        <v>0.0</v>
      </c>
      <c r="K51" s="9">
        <v>0.0</v>
      </c>
      <c r="L51" s="9">
        <v>0.0</v>
      </c>
      <c r="M51" s="9">
        <v>0.0</v>
      </c>
      <c r="N51" s="9">
        <v>0.0</v>
      </c>
      <c r="O51" s="9">
        <v>0.0</v>
      </c>
      <c r="P51" s="9">
        <v>0.0</v>
      </c>
      <c r="Q51" s="9">
        <v>0.0</v>
      </c>
      <c r="R51" s="4"/>
      <c r="S51" s="46"/>
      <c r="T51" s="4"/>
      <c r="U51" s="4"/>
      <c r="V51" s="4"/>
      <c r="W51" s="4"/>
      <c r="X51" s="4"/>
      <c r="Y51" s="4"/>
      <c r="Z51" s="4"/>
    </row>
    <row r="52" ht="15.75" customHeight="1">
      <c r="A52" s="8">
        <f>Kontoplan!B42</f>
        <v>6800</v>
      </c>
      <c r="B52" s="8" t="str">
        <f>Kontoplan!C42</f>
        <v>Kontorrekvisita</v>
      </c>
      <c r="C52" s="9"/>
      <c r="D52" s="9"/>
      <c r="E52" s="16">
        <f t="shared" si="3"/>
        <v>0</v>
      </c>
      <c r="F52" s="9"/>
      <c r="G52" s="9"/>
      <c r="H52" s="9"/>
      <c r="I52" s="9"/>
      <c r="J52" s="9"/>
      <c r="K52" s="9"/>
      <c r="L52" s="9"/>
      <c r="M52" s="9"/>
      <c r="N52" s="9"/>
      <c r="O52" s="9"/>
      <c r="P52" s="9"/>
      <c r="Q52" s="9"/>
      <c r="R52" s="4"/>
      <c r="S52" s="46"/>
      <c r="T52" s="4"/>
      <c r="U52" s="4"/>
      <c r="V52" s="4"/>
      <c r="W52" s="4"/>
      <c r="X52" s="4"/>
      <c r="Y52" s="4"/>
      <c r="Z52" s="4"/>
    </row>
    <row r="53" ht="15.75" customHeight="1">
      <c r="A53" s="8">
        <f>Kontoplan!B43</f>
        <v>6810</v>
      </c>
      <c r="B53" s="8" t="str">
        <f>Kontoplan!C43</f>
        <v>Datakostnad</v>
      </c>
      <c r="C53" s="9"/>
      <c r="D53" s="9"/>
      <c r="E53" s="16">
        <f t="shared" si="3"/>
        <v>0</v>
      </c>
      <c r="F53" s="9">
        <v>0.0</v>
      </c>
      <c r="G53" s="9">
        <v>0.0</v>
      </c>
      <c r="H53" s="9">
        <v>0.0</v>
      </c>
      <c r="I53" s="9">
        <v>0.0</v>
      </c>
      <c r="J53" s="9">
        <v>0.0</v>
      </c>
      <c r="K53" s="9">
        <v>0.0</v>
      </c>
      <c r="L53" s="9">
        <v>0.0</v>
      </c>
      <c r="M53" s="9">
        <v>0.0</v>
      </c>
      <c r="N53" s="9">
        <v>0.0</v>
      </c>
      <c r="O53" s="9">
        <v>0.0</v>
      </c>
      <c r="P53" s="9">
        <v>0.0</v>
      </c>
      <c r="Q53" s="9">
        <v>0.0</v>
      </c>
      <c r="R53" s="4"/>
      <c r="S53" s="46"/>
      <c r="T53" s="4"/>
      <c r="U53" s="4"/>
      <c r="V53" s="4"/>
      <c r="W53" s="4"/>
      <c r="X53" s="4"/>
      <c r="Y53" s="4"/>
      <c r="Z53" s="4"/>
    </row>
    <row r="54" ht="15.75" customHeight="1">
      <c r="A54" s="8">
        <f>Kontoplan!B44</f>
        <v>6860</v>
      </c>
      <c r="B54" s="8" t="str">
        <f>Kontoplan!C44</f>
        <v>Møte, kurs, oppdatering o.l</v>
      </c>
      <c r="C54" s="9"/>
      <c r="D54" s="9"/>
      <c r="E54" s="16">
        <f t="shared" si="3"/>
        <v>0</v>
      </c>
      <c r="F54" s="9">
        <v>0.0</v>
      </c>
      <c r="G54" s="9">
        <v>0.0</v>
      </c>
      <c r="H54" s="9">
        <v>0.0</v>
      </c>
      <c r="I54" s="9">
        <v>0.0</v>
      </c>
      <c r="J54" s="9">
        <v>0.0</v>
      </c>
      <c r="K54" s="9">
        <v>0.0</v>
      </c>
      <c r="L54" s="9">
        <v>0.0</v>
      </c>
      <c r="M54" s="9">
        <v>0.0</v>
      </c>
      <c r="N54" s="9">
        <v>0.0</v>
      </c>
      <c r="O54" s="9">
        <v>0.0</v>
      </c>
      <c r="P54" s="9">
        <v>0.0</v>
      </c>
      <c r="Q54" s="9">
        <v>0.0</v>
      </c>
      <c r="R54" s="4"/>
      <c r="S54" s="46"/>
      <c r="T54" s="4"/>
      <c r="U54" s="4"/>
      <c r="V54" s="4"/>
      <c r="W54" s="4"/>
      <c r="X54" s="4"/>
      <c r="Y54" s="4"/>
      <c r="Z54" s="4"/>
    </row>
    <row r="55" ht="15.75" customHeight="1">
      <c r="A55" s="8">
        <f>Kontoplan!B45</f>
        <v>6900</v>
      </c>
      <c r="B55" s="8" t="str">
        <f>Kontoplan!C45</f>
        <v>Mobil</v>
      </c>
      <c r="C55" s="9"/>
      <c r="D55" s="9"/>
      <c r="E55" s="16">
        <f t="shared" si="3"/>
        <v>0</v>
      </c>
      <c r="F55" s="9">
        <v>0.0</v>
      </c>
      <c r="G55" s="9">
        <v>0.0</v>
      </c>
      <c r="H55" s="9">
        <v>0.0</v>
      </c>
      <c r="I55" s="9">
        <v>0.0</v>
      </c>
      <c r="J55" s="9">
        <v>0.0</v>
      </c>
      <c r="K55" s="9">
        <v>0.0</v>
      </c>
      <c r="L55" s="9">
        <v>0.0</v>
      </c>
      <c r="M55" s="9">
        <v>0.0</v>
      </c>
      <c r="N55" s="9">
        <v>0.0</v>
      </c>
      <c r="O55" s="9">
        <v>0.0</v>
      </c>
      <c r="P55" s="9">
        <v>0.0</v>
      </c>
      <c r="Q55" s="9">
        <v>0.0</v>
      </c>
      <c r="R55" s="4"/>
      <c r="S55" s="46"/>
      <c r="T55" s="4"/>
      <c r="U55" s="4"/>
      <c r="V55" s="4"/>
      <c r="W55" s="4"/>
      <c r="X55" s="4"/>
      <c r="Y55" s="4"/>
      <c r="Z55" s="4"/>
    </row>
    <row r="56" ht="15.75" customHeight="1">
      <c r="A56" s="8">
        <f>Kontoplan!B46</f>
        <v>7140</v>
      </c>
      <c r="B56" s="8" t="str">
        <f>Kontoplan!C46</f>
        <v>Reisekostnad idrett</v>
      </c>
      <c r="C56" s="9"/>
      <c r="D56" s="9"/>
      <c r="E56" s="16">
        <f t="shared" si="3"/>
        <v>0</v>
      </c>
      <c r="F56" s="9">
        <v>0.0</v>
      </c>
      <c r="G56" s="9">
        <v>0.0</v>
      </c>
      <c r="H56" s="9">
        <v>0.0</v>
      </c>
      <c r="I56" s="9">
        <v>0.0</v>
      </c>
      <c r="J56" s="9">
        <v>0.0</v>
      </c>
      <c r="K56" s="9">
        <v>0.0</v>
      </c>
      <c r="L56" s="9">
        <v>0.0</v>
      </c>
      <c r="M56" s="9">
        <v>0.0</v>
      </c>
      <c r="N56" s="9">
        <v>0.0</v>
      </c>
      <c r="O56" s="9">
        <v>0.0</v>
      </c>
      <c r="P56" s="9">
        <v>0.0</v>
      </c>
      <c r="Q56" s="9">
        <v>0.0</v>
      </c>
      <c r="R56" s="4"/>
      <c r="S56" s="46"/>
      <c r="T56" s="4"/>
      <c r="U56" s="4"/>
      <c r="V56" s="4"/>
      <c r="W56" s="4"/>
      <c r="X56" s="4"/>
      <c r="Y56" s="4"/>
      <c r="Z56" s="4"/>
    </row>
    <row r="57" ht="15.75" customHeight="1">
      <c r="A57" s="8">
        <f>Kontoplan!B47</f>
        <v>7141</v>
      </c>
      <c r="B57" s="8" t="str">
        <f>Kontoplan!C47</f>
        <v>Reisekostnad annet</v>
      </c>
      <c r="C57" s="9"/>
      <c r="D57" s="9"/>
      <c r="E57" s="16">
        <f t="shared" si="3"/>
        <v>0</v>
      </c>
      <c r="F57" s="9">
        <v>0.0</v>
      </c>
      <c r="G57" s="9">
        <v>0.0</v>
      </c>
      <c r="H57" s="9">
        <v>0.0</v>
      </c>
      <c r="I57" s="9">
        <v>0.0</v>
      </c>
      <c r="J57" s="9">
        <v>0.0</v>
      </c>
      <c r="K57" s="9">
        <v>0.0</v>
      </c>
      <c r="L57" s="9">
        <v>0.0</v>
      </c>
      <c r="M57" s="9">
        <v>0.0</v>
      </c>
      <c r="N57" s="9">
        <v>0.0</v>
      </c>
      <c r="O57" s="9">
        <v>0.0</v>
      </c>
      <c r="P57" s="9">
        <v>0.0</v>
      </c>
      <c r="Q57" s="9">
        <v>0.0</v>
      </c>
      <c r="R57" s="4"/>
      <c r="S57" s="46"/>
      <c r="T57" s="4"/>
      <c r="U57" s="4"/>
      <c r="V57" s="4"/>
      <c r="W57" s="4"/>
      <c r="X57" s="4"/>
      <c r="Y57" s="4"/>
      <c r="Z57" s="4"/>
    </row>
    <row r="58" ht="15.75" customHeight="1">
      <c r="A58" s="8">
        <f>Kontoplan!B48</f>
        <v>7310</v>
      </c>
      <c r="B58" s="8" t="str">
        <f>Kontoplan!C48</f>
        <v>Arrangement, idrett</v>
      </c>
      <c r="C58" s="9"/>
      <c r="D58" s="9"/>
      <c r="E58" s="16">
        <f t="shared" si="3"/>
        <v>0</v>
      </c>
      <c r="F58" s="9">
        <v>0.0</v>
      </c>
      <c r="G58" s="9">
        <v>0.0</v>
      </c>
      <c r="H58" s="9">
        <v>0.0</v>
      </c>
      <c r="I58" s="9">
        <v>0.0</v>
      </c>
      <c r="J58" s="9">
        <v>0.0</v>
      </c>
      <c r="K58" s="9">
        <v>0.0</v>
      </c>
      <c r="L58" s="9">
        <v>0.0</v>
      </c>
      <c r="M58" s="9">
        <v>0.0</v>
      </c>
      <c r="N58" s="9">
        <v>0.0</v>
      </c>
      <c r="O58" s="9">
        <v>0.0</v>
      </c>
      <c r="P58" s="9">
        <v>0.0</v>
      </c>
      <c r="Q58" s="9">
        <v>0.0</v>
      </c>
      <c r="R58" s="4"/>
      <c r="S58" s="46"/>
      <c r="T58" s="4"/>
      <c r="U58" s="4"/>
      <c r="V58" s="4"/>
      <c r="W58" s="4"/>
      <c r="X58" s="4"/>
      <c r="Y58" s="4"/>
      <c r="Z58" s="4"/>
    </row>
    <row r="59" ht="15.75" customHeight="1">
      <c r="A59" s="8">
        <f>Kontoplan!B49</f>
        <v>7315</v>
      </c>
      <c r="B59" s="8" t="str">
        <f>Kontoplan!C49</f>
        <v>Arrangement, ikke idrett</v>
      </c>
      <c r="C59" s="9"/>
      <c r="D59" s="9"/>
      <c r="E59" s="16">
        <f t="shared" si="3"/>
        <v>22000</v>
      </c>
      <c r="F59" s="9">
        <v>0.0</v>
      </c>
      <c r="G59" s="9">
        <v>500.0</v>
      </c>
      <c r="H59" s="9">
        <v>10000.0</v>
      </c>
      <c r="I59" s="9">
        <v>0.0</v>
      </c>
      <c r="J59" s="9">
        <v>0.0</v>
      </c>
      <c r="K59" s="9">
        <v>1000.0</v>
      </c>
      <c r="L59" s="9">
        <v>0.0</v>
      </c>
      <c r="M59" s="9">
        <v>0.0</v>
      </c>
      <c r="N59" s="9">
        <v>500.0</v>
      </c>
      <c r="O59" s="9">
        <v>10000.0</v>
      </c>
      <c r="P59" s="9">
        <v>0.0</v>
      </c>
      <c r="Q59" s="9">
        <v>0.0</v>
      </c>
      <c r="R59" s="4"/>
      <c r="S59" s="46"/>
      <c r="T59" s="4"/>
      <c r="U59" s="4"/>
      <c r="V59" s="4"/>
      <c r="W59" s="4"/>
      <c r="X59" s="4"/>
      <c r="Y59" s="4"/>
      <c r="Z59" s="4"/>
    </row>
    <row r="60" ht="15.75" customHeight="1">
      <c r="A60" s="8">
        <f>Kontoplan!B50</f>
        <v>7320</v>
      </c>
      <c r="B60" s="8" t="str">
        <f>Kontoplan!C50</f>
        <v>Markedsføring</v>
      </c>
      <c r="C60" s="9"/>
      <c r="D60" s="9"/>
      <c r="E60" s="16">
        <f t="shared" si="3"/>
        <v>0</v>
      </c>
      <c r="F60" s="9">
        <v>0.0</v>
      </c>
      <c r="G60" s="9">
        <v>0.0</v>
      </c>
      <c r="H60" s="9">
        <v>0.0</v>
      </c>
      <c r="I60" s="9">
        <v>0.0</v>
      </c>
      <c r="J60" s="9">
        <v>0.0</v>
      </c>
      <c r="K60" s="9">
        <v>0.0</v>
      </c>
      <c r="L60" s="9">
        <v>0.0</v>
      </c>
      <c r="M60" s="9">
        <v>0.0</v>
      </c>
      <c r="N60" s="9">
        <v>0.0</v>
      </c>
      <c r="O60" s="9">
        <v>0.0</v>
      </c>
      <c r="P60" s="9">
        <v>0.0</v>
      </c>
      <c r="Q60" s="9">
        <v>0.0</v>
      </c>
      <c r="R60" s="4"/>
      <c r="S60" s="46"/>
      <c r="T60" s="4"/>
      <c r="U60" s="4"/>
      <c r="V60" s="4"/>
      <c r="W60" s="4"/>
      <c r="X60" s="4"/>
      <c r="Y60" s="4"/>
      <c r="Z60" s="4"/>
    </row>
    <row r="61" ht="15.75" customHeight="1">
      <c r="A61" s="8">
        <f>Kontoplan!B51</f>
        <v>7350</v>
      </c>
      <c r="B61" s="8" t="str">
        <f>Kontoplan!C51</f>
        <v>Representasjon</v>
      </c>
      <c r="C61" s="9"/>
      <c r="D61" s="9"/>
      <c r="E61" s="16">
        <f t="shared" si="3"/>
        <v>0</v>
      </c>
      <c r="F61" s="9">
        <v>0.0</v>
      </c>
      <c r="G61" s="9">
        <v>0.0</v>
      </c>
      <c r="H61" s="9">
        <v>0.0</v>
      </c>
      <c r="I61" s="9">
        <v>0.0</v>
      </c>
      <c r="J61" s="9">
        <v>0.0</v>
      </c>
      <c r="K61" s="9">
        <v>0.0</v>
      </c>
      <c r="L61" s="9">
        <v>0.0</v>
      </c>
      <c r="M61" s="9">
        <v>0.0</v>
      </c>
      <c r="N61" s="9">
        <v>0.0</v>
      </c>
      <c r="O61" s="9">
        <v>0.0</v>
      </c>
      <c r="P61" s="9">
        <v>0.0</v>
      </c>
      <c r="Q61" s="9">
        <v>0.0</v>
      </c>
      <c r="R61" s="4"/>
      <c r="S61" s="46"/>
      <c r="T61" s="4"/>
      <c r="U61" s="4"/>
      <c r="V61" s="4"/>
      <c r="W61" s="4"/>
      <c r="X61" s="4"/>
      <c r="Y61" s="4"/>
      <c r="Z61" s="4"/>
    </row>
    <row r="62" ht="15.75" customHeight="1">
      <c r="A62" s="8">
        <f>Kontoplan!B52</f>
        <v>7401</v>
      </c>
      <c r="B62" s="8" t="str">
        <f>Kontoplan!C52</f>
        <v>Bot</v>
      </c>
      <c r="C62" s="9"/>
      <c r="D62" s="9"/>
      <c r="E62" s="16">
        <f t="shared" si="3"/>
        <v>0</v>
      </c>
      <c r="F62" s="9">
        <v>0.0</v>
      </c>
      <c r="G62" s="9">
        <v>0.0</v>
      </c>
      <c r="H62" s="9">
        <v>0.0</v>
      </c>
      <c r="I62" s="9">
        <v>0.0</v>
      </c>
      <c r="J62" s="9">
        <v>0.0</v>
      </c>
      <c r="K62" s="9">
        <v>0.0</v>
      </c>
      <c r="L62" s="9">
        <v>0.0</v>
      </c>
      <c r="M62" s="9">
        <v>0.0</v>
      </c>
      <c r="N62" s="9">
        <v>0.0</v>
      </c>
      <c r="O62" s="9">
        <v>0.0</v>
      </c>
      <c r="P62" s="9">
        <v>0.0</v>
      </c>
      <c r="Q62" s="9">
        <v>0.0</v>
      </c>
      <c r="R62" s="4"/>
      <c r="S62" s="46"/>
      <c r="T62" s="4"/>
      <c r="U62" s="4"/>
      <c r="V62" s="4"/>
      <c r="W62" s="4"/>
      <c r="X62" s="4"/>
      <c r="Y62" s="4"/>
      <c r="Z62" s="4"/>
    </row>
    <row r="63" ht="15.75" customHeight="1">
      <c r="A63" s="8">
        <f>Kontoplan!B53</f>
        <v>7410</v>
      </c>
      <c r="B63" s="8" t="str">
        <f>Kontoplan!C53</f>
        <v>Kontingent</v>
      </c>
      <c r="C63" s="9"/>
      <c r="D63" s="9"/>
      <c r="E63" s="16">
        <f t="shared" si="3"/>
        <v>0</v>
      </c>
      <c r="F63" s="9">
        <v>0.0</v>
      </c>
      <c r="G63" s="9">
        <v>0.0</v>
      </c>
      <c r="H63" s="9">
        <v>0.0</v>
      </c>
      <c r="I63" s="9">
        <v>0.0</v>
      </c>
      <c r="J63" s="9">
        <v>0.0</v>
      </c>
      <c r="K63" s="9">
        <v>0.0</v>
      </c>
      <c r="L63" s="9">
        <v>0.0</v>
      </c>
      <c r="M63" s="9">
        <v>0.0</v>
      </c>
      <c r="N63" s="9">
        <v>0.0</v>
      </c>
      <c r="O63" s="9">
        <v>0.0</v>
      </c>
      <c r="P63" s="9">
        <v>0.0</v>
      </c>
      <c r="Q63" s="9">
        <v>0.0</v>
      </c>
      <c r="R63" s="4"/>
      <c r="S63" s="46"/>
      <c r="T63" s="4"/>
      <c r="U63" s="4"/>
      <c r="V63" s="4"/>
      <c r="W63" s="4"/>
      <c r="X63" s="4"/>
      <c r="Y63" s="4"/>
      <c r="Z63" s="4"/>
    </row>
    <row r="64" ht="15.75" customHeight="1">
      <c r="A64" s="8">
        <f>Kontoplan!B54</f>
        <v>7430</v>
      </c>
      <c r="B64" s="8" t="str">
        <f>Kontoplan!C54</f>
        <v>Gave</v>
      </c>
      <c r="C64" s="9"/>
      <c r="D64" s="9"/>
      <c r="E64" s="16">
        <f t="shared" si="3"/>
        <v>0</v>
      </c>
      <c r="F64" s="9">
        <v>0.0</v>
      </c>
      <c r="G64" s="9">
        <v>0.0</v>
      </c>
      <c r="H64" s="9">
        <v>0.0</v>
      </c>
      <c r="I64" s="9">
        <v>0.0</v>
      </c>
      <c r="J64" s="9">
        <v>0.0</v>
      </c>
      <c r="K64" s="9">
        <v>0.0</v>
      </c>
      <c r="L64" s="9">
        <v>0.0</v>
      </c>
      <c r="M64" s="9">
        <v>0.0</v>
      </c>
      <c r="N64" s="9">
        <v>0.0</v>
      </c>
      <c r="O64" s="9">
        <v>0.0</v>
      </c>
      <c r="P64" s="9">
        <v>0.0</v>
      </c>
      <c r="Q64" s="9">
        <v>0.0</v>
      </c>
      <c r="R64" s="4"/>
      <c r="S64" s="46"/>
      <c r="T64" s="4"/>
      <c r="U64" s="4"/>
      <c r="V64" s="4"/>
      <c r="W64" s="4"/>
      <c r="X64" s="4"/>
      <c r="Y64" s="4"/>
      <c r="Z64" s="4"/>
    </row>
    <row r="65" ht="15.75" customHeight="1">
      <c r="A65" s="8">
        <f>Kontoplan!B55</f>
        <v>7500</v>
      </c>
      <c r="B65" s="8" t="str">
        <f>Kontoplan!C55</f>
        <v>Forsikringspremie</v>
      </c>
      <c r="C65" s="9"/>
      <c r="D65" s="9"/>
      <c r="E65" s="16">
        <f t="shared" si="3"/>
        <v>0</v>
      </c>
      <c r="F65" s="9">
        <v>0.0</v>
      </c>
      <c r="G65" s="9">
        <v>0.0</v>
      </c>
      <c r="H65" s="9">
        <v>0.0</v>
      </c>
      <c r="I65" s="9">
        <v>0.0</v>
      </c>
      <c r="J65" s="9">
        <v>0.0</v>
      </c>
      <c r="K65" s="9">
        <v>0.0</v>
      </c>
      <c r="L65" s="9">
        <v>0.0</v>
      </c>
      <c r="M65" s="9">
        <v>0.0</v>
      </c>
      <c r="N65" s="9">
        <v>0.0</v>
      </c>
      <c r="O65" s="9">
        <v>0.0</v>
      </c>
      <c r="P65" s="9">
        <v>0.0</v>
      </c>
      <c r="Q65" s="9">
        <v>0.0</v>
      </c>
      <c r="R65" s="4"/>
      <c r="S65" s="46"/>
      <c r="T65" s="4"/>
      <c r="U65" s="4"/>
      <c r="V65" s="4"/>
      <c r="W65" s="4"/>
      <c r="X65" s="4"/>
      <c r="Y65" s="4"/>
      <c r="Z65" s="4"/>
    </row>
    <row r="66" ht="15.75" customHeight="1">
      <c r="A66" s="8">
        <f>Kontoplan!B56</f>
        <v>7770</v>
      </c>
      <c r="B66" s="8" t="str">
        <f>Kontoplan!C56</f>
        <v>Bank og kortgebyr</v>
      </c>
      <c r="C66" s="9"/>
      <c r="D66" s="9"/>
      <c r="E66" s="16">
        <f t="shared" si="3"/>
        <v>0</v>
      </c>
      <c r="F66" s="9">
        <v>0.0</v>
      </c>
      <c r="G66" s="9">
        <v>0.0</v>
      </c>
      <c r="H66" s="9">
        <v>0.0</v>
      </c>
      <c r="I66" s="9">
        <v>0.0</v>
      </c>
      <c r="J66" s="9">
        <v>0.0</v>
      </c>
      <c r="K66" s="9">
        <v>0.0</v>
      </c>
      <c r="L66" s="9">
        <v>0.0</v>
      </c>
      <c r="M66" s="9">
        <v>0.0</v>
      </c>
      <c r="N66" s="9">
        <v>0.0</v>
      </c>
      <c r="O66" s="9">
        <v>0.0</v>
      </c>
      <c r="P66" s="9">
        <v>0.0</v>
      </c>
      <c r="Q66" s="9">
        <v>0.0</v>
      </c>
      <c r="R66" s="4"/>
      <c r="S66" s="46"/>
      <c r="T66" s="4"/>
      <c r="U66" s="4"/>
      <c r="V66" s="4"/>
      <c r="W66" s="4"/>
      <c r="X66" s="4"/>
      <c r="Y66" s="4"/>
      <c r="Z66" s="4"/>
    </row>
    <row r="67" ht="15.75" customHeight="1">
      <c r="A67" s="8">
        <f>Kontoplan!B57</f>
        <v>7791</v>
      </c>
      <c r="B67" s="8" t="str">
        <f>Kontoplan!C57</f>
        <v>Internstøtte grupper</v>
      </c>
      <c r="C67" s="9"/>
      <c r="D67" s="9"/>
      <c r="E67" s="16">
        <f t="shared" si="3"/>
        <v>0</v>
      </c>
      <c r="F67" s="9"/>
      <c r="G67" s="9"/>
      <c r="H67" s="9"/>
      <c r="I67" s="9"/>
      <c r="J67" s="9"/>
      <c r="K67" s="9"/>
      <c r="L67" s="9"/>
      <c r="M67" s="9"/>
      <c r="N67" s="9"/>
      <c r="O67" s="9"/>
      <c r="P67" s="9"/>
      <c r="Q67" s="9"/>
      <c r="R67" s="4"/>
      <c r="S67" s="46"/>
      <c r="T67" s="4"/>
      <c r="U67" s="4"/>
      <c r="V67" s="4"/>
      <c r="W67" s="4"/>
      <c r="X67" s="4"/>
      <c r="Y67" s="4"/>
      <c r="Z67" s="4"/>
    </row>
    <row r="68" ht="15.75" customHeight="1">
      <c r="A68" s="8">
        <f>Kontoplan!B58</f>
        <v>8050</v>
      </c>
      <c r="B68" s="8" t="str">
        <f>Kontoplan!C58</f>
        <v>Annen renteinntekt</v>
      </c>
      <c r="C68" s="9"/>
      <c r="D68" s="9"/>
      <c r="E68" s="16">
        <f t="shared" si="3"/>
        <v>0</v>
      </c>
      <c r="F68" s="9"/>
      <c r="G68" s="9"/>
      <c r="H68" s="9"/>
      <c r="I68" s="9"/>
      <c r="J68" s="9"/>
      <c r="K68" s="9"/>
      <c r="L68" s="9"/>
      <c r="M68" s="9"/>
      <c r="N68" s="9"/>
      <c r="O68" s="9"/>
      <c r="P68" s="9"/>
      <c r="Q68" s="9"/>
      <c r="R68" s="4"/>
      <c r="S68" s="46"/>
      <c r="T68" s="4"/>
      <c r="U68" s="4"/>
      <c r="V68" s="4"/>
      <c r="W68" s="4"/>
      <c r="X68" s="4"/>
      <c r="Y68" s="4"/>
      <c r="Z68" s="4"/>
    </row>
    <row r="69" ht="15.75" customHeight="1">
      <c r="A69" s="8">
        <f>Kontoplan!B59</f>
        <v>8150</v>
      </c>
      <c r="B69" s="8" t="str">
        <f>Kontoplan!C59</f>
        <v>Annen rentekostnad</v>
      </c>
      <c r="C69" s="9"/>
      <c r="D69" s="9"/>
      <c r="E69" s="16">
        <f t="shared" si="3"/>
        <v>0</v>
      </c>
      <c r="F69" s="9"/>
      <c r="G69" s="9"/>
      <c r="H69" s="9"/>
      <c r="I69" s="9"/>
      <c r="J69" s="9"/>
      <c r="K69" s="9"/>
      <c r="L69" s="9"/>
      <c r="M69" s="9"/>
      <c r="N69" s="9"/>
      <c r="O69" s="9"/>
      <c r="P69" s="9"/>
      <c r="Q69" s="9"/>
      <c r="R69" s="4"/>
      <c r="S69" s="46"/>
      <c r="T69" s="4"/>
      <c r="U69" s="4"/>
      <c r="V69" s="4"/>
      <c r="W69" s="4"/>
      <c r="X69" s="4"/>
      <c r="Y69" s="4"/>
      <c r="Z69" s="4"/>
    </row>
    <row r="70" ht="15.75" customHeight="1">
      <c r="A70" s="8">
        <f>Kontoplan!B60</f>
        <v>8170</v>
      </c>
      <c r="B70" s="8" t="str">
        <f>Kontoplan!C60</f>
        <v>Annen finanskostnad</v>
      </c>
      <c r="C70" s="9"/>
      <c r="D70" s="9"/>
      <c r="E70" s="16">
        <f t="shared" si="3"/>
        <v>0</v>
      </c>
      <c r="F70" s="9"/>
      <c r="G70" s="9"/>
      <c r="H70" s="9"/>
      <c r="I70" s="9"/>
      <c r="J70" s="9"/>
      <c r="K70" s="9"/>
      <c r="L70" s="9"/>
      <c r="M70" s="9"/>
      <c r="N70" s="9"/>
      <c r="O70" s="9"/>
      <c r="P70" s="9"/>
      <c r="Q70" s="9"/>
      <c r="R70" s="4"/>
      <c r="S70" s="46"/>
      <c r="T70" s="4"/>
      <c r="U70" s="4"/>
      <c r="V70" s="4"/>
      <c r="W70" s="4"/>
      <c r="X70" s="4"/>
      <c r="Y70" s="4"/>
      <c r="Z70" s="4"/>
    </row>
    <row r="71" ht="15.75" customHeight="1">
      <c r="A71" s="4"/>
      <c r="B71" s="4"/>
      <c r="C71" s="12"/>
      <c r="D71" s="12"/>
      <c r="E71" s="12"/>
      <c r="F71" s="12"/>
      <c r="G71" s="12"/>
      <c r="H71" s="12"/>
      <c r="I71" s="12"/>
      <c r="J71" s="12"/>
      <c r="K71" s="12"/>
      <c r="L71" s="12"/>
      <c r="M71" s="12"/>
      <c r="N71" s="12"/>
      <c r="O71" s="12"/>
      <c r="P71" s="12"/>
      <c r="Q71" s="12"/>
      <c r="R71" s="4"/>
      <c r="S71" s="4"/>
      <c r="T71" s="4"/>
      <c r="U71" s="4"/>
      <c r="V71" s="4"/>
      <c r="W71" s="4"/>
      <c r="X71" s="4"/>
      <c r="Y71" s="4"/>
      <c r="Z71" s="4"/>
    </row>
    <row r="72" ht="15.75" customHeight="1">
      <c r="A72" s="13" t="s">
        <v>32</v>
      </c>
      <c r="B72" s="14"/>
      <c r="C72" s="15">
        <f>SUM(C39:C71)</f>
        <v>0</v>
      </c>
      <c r="D72" s="15"/>
      <c r="E72" s="16">
        <f t="shared" ref="E72:Q72" si="4">SUM(E39:E71)</f>
        <v>58500</v>
      </c>
      <c r="F72" s="15">
        <f t="shared" si="4"/>
        <v>0</v>
      </c>
      <c r="G72" s="15">
        <f t="shared" si="4"/>
        <v>20500</v>
      </c>
      <c r="H72" s="15">
        <f t="shared" si="4"/>
        <v>25750</v>
      </c>
      <c r="I72" s="15">
        <f t="shared" si="4"/>
        <v>0</v>
      </c>
      <c r="J72" s="15">
        <f t="shared" si="4"/>
        <v>0</v>
      </c>
      <c r="K72" s="15">
        <f t="shared" si="4"/>
        <v>1000</v>
      </c>
      <c r="L72" s="15">
        <f t="shared" si="4"/>
        <v>0</v>
      </c>
      <c r="M72" s="15">
        <f t="shared" si="4"/>
        <v>0</v>
      </c>
      <c r="N72" s="15">
        <f t="shared" si="4"/>
        <v>1250</v>
      </c>
      <c r="O72" s="15">
        <f t="shared" si="4"/>
        <v>10000</v>
      </c>
      <c r="P72" s="15">
        <f t="shared" si="4"/>
        <v>0</v>
      </c>
      <c r="Q72" s="15">
        <f t="shared" si="4"/>
        <v>0</v>
      </c>
      <c r="R72" s="4"/>
      <c r="S72" s="46"/>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13" t="s">
        <v>33</v>
      </c>
      <c r="B74" s="14"/>
      <c r="C74" s="15">
        <f t="shared" ref="C74:Q74" si="5">C32+C72</f>
        <v>0</v>
      </c>
      <c r="D74" s="15">
        <f t="shared" si="5"/>
        <v>0</v>
      </c>
      <c r="E74" s="16">
        <f t="shared" si="5"/>
        <v>-8400</v>
      </c>
      <c r="F74" s="15">
        <f t="shared" si="5"/>
        <v>-14000</v>
      </c>
      <c r="G74" s="15">
        <f t="shared" si="5"/>
        <v>10500</v>
      </c>
      <c r="H74" s="15">
        <f t="shared" si="5"/>
        <v>4750</v>
      </c>
      <c r="I74" s="15">
        <f t="shared" si="5"/>
        <v>0</v>
      </c>
      <c r="J74" s="15">
        <f t="shared" si="5"/>
        <v>0</v>
      </c>
      <c r="K74" s="15">
        <f t="shared" si="5"/>
        <v>1000</v>
      </c>
      <c r="L74" s="15">
        <f t="shared" si="5"/>
        <v>0</v>
      </c>
      <c r="M74" s="15">
        <f t="shared" si="5"/>
        <v>-15000</v>
      </c>
      <c r="N74" s="15">
        <f t="shared" si="5"/>
        <v>350</v>
      </c>
      <c r="O74" s="15">
        <f t="shared" si="5"/>
        <v>4000</v>
      </c>
      <c r="P74" s="15">
        <f t="shared" si="5"/>
        <v>0</v>
      </c>
      <c r="Q74" s="15">
        <f t="shared" si="5"/>
        <v>0</v>
      </c>
      <c r="R74" s="4"/>
      <c r="S74" s="46"/>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topLeftCell="C1" activePane="topRight" state="frozen"/>
      <selection activeCell="D2" sqref="D2" pane="topRight"/>
    </sheetView>
  </sheetViews>
  <sheetFormatPr customHeight="1" defaultColWidth="11.22" defaultRowHeight="15.0"/>
  <cols>
    <col customWidth="1" min="1" max="1" width="10.78"/>
    <col customWidth="1" min="2" max="2" width="24.78"/>
    <col customWidth="1" min="3" max="5" width="12.44"/>
    <col customWidth="1" min="6" max="17" width="10.0"/>
    <col customWidth="1" min="18" max="18" width="2.67"/>
    <col customWidth="1" min="19" max="19" width="83.33"/>
    <col customWidth="1" min="20" max="26" width="10.56"/>
  </cols>
  <sheetData>
    <row r="1" ht="15.75" customHeight="1">
      <c r="A1" s="19" t="s">
        <v>171</v>
      </c>
      <c r="B1" s="20"/>
      <c r="C1" s="20"/>
      <c r="D1" s="20"/>
      <c r="E1" s="20"/>
      <c r="F1" s="20"/>
      <c r="G1" s="20"/>
      <c r="H1" s="20"/>
      <c r="I1" s="20"/>
      <c r="J1" s="20"/>
      <c r="K1" s="20"/>
      <c r="L1" s="20"/>
      <c r="M1" s="20"/>
      <c r="N1" s="20"/>
      <c r="O1" s="20"/>
      <c r="P1" s="20"/>
      <c r="Q1" s="20"/>
      <c r="R1" s="20"/>
      <c r="S1" s="20"/>
      <c r="T1" s="4"/>
      <c r="U1" s="4"/>
      <c r="V1" s="4"/>
      <c r="W1" s="4"/>
      <c r="X1" s="4"/>
      <c r="Y1" s="4"/>
      <c r="Z1" s="4"/>
    </row>
    <row r="2" ht="15.75" customHeight="1">
      <c r="A2" s="21"/>
      <c r="T2" s="4"/>
      <c r="U2" s="4"/>
      <c r="V2" s="4"/>
      <c r="W2" s="4"/>
      <c r="X2" s="4"/>
      <c r="Y2" s="4"/>
      <c r="Z2" s="4"/>
    </row>
    <row r="3" ht="15.75" customHeight="1">
      <c r="A3" s="21"/>
      <c r="T3" s="4"/>
      <c r="U3" s="4"/>
      <c r="V3" s="4"/>
      <c r="W3" s="4"/>
      <c r="X3" s="4"/>
      <c r="Y3" s="4"/>
      <c r="Z3" s="4"/>
    </row>
    <row r="4" ht="15.75" customHeight="1">
      <c r="A4" s="47" t="str">
        <f>Forside!B4</f>
        <v>BI Athletics</v>
      </c>
      <c r="B4" s="20"/>
      <c r="C4" s="20"/>
      <c r="D4" s="20"/>
      <c r="E4" s="20"/>
      <c r="F4" s="20"/>
      <c r="G4" s="20"/>
      <c r="H4" s="20"/>
      <c r="I4" s="20"/>
      <c r="J4" s="20"/>
      <c r="K4" s="20"/>
      <c r="L4" s="20"/>
      <c r="M4" s="20"/>
      <c r="N4" s="20"/>
      <c r="O4" s="20"/>
      <c r="P4" s="20"/>
      <c r="Q4" s="20"/>
      <c r="R4" s="20"/>
      <c r="S4" s="20"/>
      <c r="T4" s="4"/>
      <c r="U4" s="4"/>
      <c r="V4" s="4"/>
      <c r="W4" s="4"/>
      <c r="X4" s="4"/>
      <c r="Y4" s="4"/>
      <c r="Z4" s="4"/>
    </row>
    <row r="5" ht="15.75" customHeight="1">
      <c r="A5" s="21"/>
      <c r="T5" s="4"/>
      <c r="U5" s="4"/>
      <c r="V5" s="4"/>
      <c r="W5" s="4"/>
      <c r="X5" s="4"/>
      <c r="Y5" s="4"/>
      <c r="Z5" s="4"/>
    </row>
    <row r="6" ht="15.75" customHeight="1">
      <c r="A6" s="21"/>
      <c r="T6" s="4"/>
      <c r="U6" s="4"/>
      <c r="V6" s="4"/>
      <c r="W6" s="4"/>
      <c r="X6" s="4"/>
      <c r="Y6" s="4"/>
      <c r="Z6" s="4"/>
    </row>
    <row r="7">
      <c r="A7" s="48" t="s">
        <v>162</v>
      </c>
      <c r="B7" s="2"/>
      <c r="C7" s="2"/>
      <c r="D7" s="2"/>
      <c r="E7" s="2"/>
      <c r="F7" s="2"/>
      <c r="G7" s="2"/>
      <c r="H7" s="2"/>
      <c r="I7" s="2"/>
      <c r="J7" s="2"/>
      <c r="K7" s="2"/>
      <c r="L7" s="2"/>
      <c r="M7" s="2"/>
      <c r="N7" s="2"/>
      <c r="O7" s="2"/>
      <c r="P7" s="2"/>
      <c r="Q7" s="2"/>
      <c r="R7" s="2"/>
      <c r="S7" s="2"/>
      <c r="T7" s="4"/>
      <c r="U7" s="4"/>
      <c r="V7" s="4"/>
      <c r="W7" s="4"/>
      <c r="X7" s="4"/>
      <c r="Y7" s="4"/>
      <c r="Z7" s="4"/>
    </row>
    <row r="8">
      <c r="A8" s="49" t="str">
        <f>MID(CELL("filename",A1),FIND("]",CELL("filename",A1))+1,255)</f>
        <v>#VALUE!</v>
      </c>
      <c r="B8" s="2"/>
      <c r="C8" s="2"/>
      <c r="D8" s="2"/>
      <c r="E8" s="2"/>
      <c r="F8" s="2"/>
      <c r="G8" s="2"/>
      <c r="H8" s="2"/>
      <c r="I8" s="2"/>
      <c r="J8" s="2"/>
      <c r="K8" s="2"/>
      <c r="L8" s="2"/>
      <c r="M8" s="2"/>
      <c r="N8" s="2"/>
      <c r="O8" s="2"/>
      <c r="P8" s="2"/>
      <c r="Q8" s="2"/>
      <c r="R8" s="2"/>
      <c r="S8" s="2"/>
      <c r="T8" s="4"/>
      <c r="U8" s="4"/>
      <c r="V8" s="4"/>
      <c r="W8" s="4"/>
      <c r="X8" s="4"/>
      <c r="Y8" s="4"/>
      <c r="Z8" s="4"/>
    </row>
    <row r="9">
      <c r="A9" s="4"/>
      <c r="B9" s="4"/>
      <c r="C9" s="4"/>
      <c r="D9" s="4"/>
      <c r="E9" s="4"/>
      <c r="F9" s="4"/>
      <c r="G9" s="4"/>
      <c r="H9" s="4"/>
      <c r="I9" s="4"/>
      <c r="J9" s="4"/>
      <c r="K9" s="4"/>
      <c r="L9" s="4"/>
      <c r="M9" s="4"/>
      <c r="N9" s="4"/>
      <c r="O9" s="4"/>
      <c r="P9" s="4"/>
      <c r="Q9" s="4"/>
      <c r="R9" s="4"/>
      <c r="S9" s="4"/>
      <c r="T9" s="4"/>
      <c r="U9" s="4"/>
      <c r="V9" s="4"/>
      <c r="W9" s="4"/>
      <c r="X9" s="4"/>
      <c r="Y9" s="4"/>
      <c r="Z9" s="4"/>
    </row>
    <row r="10">
      <c r="A10" s="5" t="s">
        <v>2</v>
      </c>
      <c r="B10" s="2"/>
      <c r="C10" s="2"/>
      <c r="D10" s="2"/>
      <c r="E10" s="2"/>
      <c r="F10" s="2"/>
      <c r="G10" s="2"/>
      <c r="H10" s="2"/>
      <c r="I10" s="2"/>
      <c r="J10" s="2"/>
      <c r="K10" s="2"/>
      <c r="L10" s="2"/>
      <c r="M10" s="2"/>
      <c r="N10" s="2"/>
      <c r="O10" s="2"/>
      <c r="P10" s="2"/>
      <c r="Q10" s="2"/>
      <c r="R10" s="2"/>
      <c r="S10" s="2"/>
      <c r="T10" s="4"/>
      <c r="U10" s="4"/>
      <c r="V10" s="4"/>
      <c r="W10" s="4"/>
      <c r="X10" s="4"/>
      <c r="Y10" s="4"/>
      <c r="Z10" s="4"/>
    </row>
    <row r="11">
      <c r="A11" s="4"/>
      <c r="B11" s="4"/>
      <c r="C11" s="4"/>
      <c r="D11" s="4"/>
      <c r="E11" s="4"/>
      <c r="F11" s="4"/>
      <c r="G11" s="4"/>
      <c r="H11" s="4"/>
      <c r="I11" s="4"/>
      <c r="J11" s="4"/>
      <c r="K11" s="4"/>
      <c r="L11" s="4"/>
      <c r="M11" s="4"/>
      <c r="N11" s="4"/>
      <c r="O11" s="4"/>
      <c r="P11" s="4"/>
      <c r="Q11" s="4"/>
      <c r="R11" s="4"/>
      <c r="S11" s="4"/>
      <c r="T11" s="4"/>
      <c r="U11" s="4"/>
      <c r="V11" s="4"/>
      <c r="W11" s="4"/>
      <c r="X11" s="4"/>
      <c r="Y11" s="4"/>
      <c r="Z11" s="4"/>
    </row>
    <row r="12">
      <c r="A12" s="6" t="s">
        <v>3</v>
      </c>
      <c r="B12" s="6" t="s">
        <v>4</v>
      </c>
      <c r="C12" s="6" t="s">
        <v>5</v>
      </c>
      <c r="D12" s="6" t="s">
        <v>6</v>
      </c>
      <c r="E12" s="7" t="s">
        <v>7</v>
      </c>
      <c r="F12" s="6" t="s">
        <v>172</v>
      </c>
      <c r="G12" s="6" t="s">
        <v>173</v>
      </c>
      <c r="H12" s="6" t="s">
        <v>174</v>
      </c>
      <c r="I12" s="6" t="s">
        <v>175</v>
      </c>
      <c r="J12" s="6" t="s">
        <v>176</v>
      </c>
      <c r="K12" s="6" t="s">
        <v>177</v>
      </c>
      <c r="L12" s="6" t="s">
        <v>178</v>
      </c>
      <c r="M12" s="6" t="s">
        <v>179</v>
      </c>
      <c r="N12" s="6" t="s">
        <v>180</v>
      </c>
      <c r="O12" s="6" t="s">
        <v>181</v>
      </c>
      <c r="P12" s="6" t="s">
        <v>182</v>
      </c>
      <c r="Q12" s="6" t="s">
        <v>183</v>
      </c>
      <c r="R12" s="45"/>
      <c r="S12" s="6" t="s">
        <v>184</v>
      </c>
      <c r="T12" s="4"/>
      <c r="U12" s="4"/>
      <c r="V12" s="4"/>
      <c r="W12" s="4"/>
      <c r="X12" s="4"/>
      <c r="Y12" s="4"/>
      <c r="Z12" s="4"/>
    </row>
    <row r="13">
      <c r="A13" s="8">
        <f>Kontoplan!B11</f>
        <v>3000</v>
      </c>
      <c r="B13" s="8" t="str">
        <f>Kontoplan!C11</f>
        <v>Salgsinntekter, avgiftspliktig</v>
      </c>
      <c r="C13" s="9"/>
      <c r="D13" s="9"/>
      <c r="E13" s="16">
        <f t="shared" ref="E13:E30" si="1">SUM(F13:Q13)</f>
        <v>0</v>
      </c>
      <c r="F13" s="9">
        <v>0.0</v>
      </c>
      <c r="G13" s="9">
        <v>0.0</v>
      </c>
      <c r="H13" s="9">
        <v>0.0</v>
      </c>
      <c r="I13" s="9">
        <v>0.0</v>
      </c>
      <c r="J13" s="9">
        <v>0.0</v>
      </c>
      <c r="K13" s="9">
        <v>0.0</v>
      </c>
      <c r="L13" s="9">
        <v>0.0</v>
      </c>
      <c r="M13" s="9">
        <v>0.0</v>
      </c>
      <c r="N13" s="9">
        <v>0.0</v>
      </c>
      <c r="O13" s="9">
        <v>0.0</v>
      </c>
      <c r="P13" s="9">
        <v>0.0</v>
      </c>
      <c r="Q13" s="9">
        <v>0.0</v>
      </c>
      <c r="R13" s="4"/>
      <c r="S13" s="46"/>
      <c r="T13" s="4"/>
      <c r="U13" s="4"/>
      <c r="V13" s="4"/>
      <c r="W13" s="4"/>
      <c r="X13" s="4"/>
      <c r="Y13" s="4"/>
      <c r="Z13" s="4"/>
    </row>
    <row r="14">
      <c r="A14" s="8">
        <f>Kontoplan!B12</f>
        <v>3009</v>
      </c>
      <c r="B14" s="8" t="str">
        <f>Kontoplan!C12</f>
        <v>Sponsorinntekt</v>
      </c>
      <c r="C14" s="9"/>
      <c r="D14" s="9"/>
      <c r="E14" s="16">
        <f t="shared" si="1"/>
        <v>0</v>
      </c>
      <c r="F14" s="9">
        <v>0.0</v>
      </c>
      <c r="G14" s="9">
        <v>0.0</v>
      </c>
      <c r="H14" s="9">
        <v>0.0</v>
      </c>
      <c r="I14" s="9">
        <v>0.0</v>
      </c>
      <c r="J14" s="9">
        <v>0.0</v>
      </c>
      <c r="K14" s="9">
        <v>0.0</v>
      </c>
      <c r="L14" s="9">
        <v>0.0</v>
      </c>
      <c r="M14" s="9">
        <v>0.0</v>
      </c>
      <c r="N14" s="9">
        <v>0.0</v>
      </c>
      <c r="O14" s="9">
        <v>0.0</v>
      </c>
      <c r="P14" s="9">
        <v>0.0</v>
      </c>
      <c r="Q14" s="9">
        <v>0.0</v>
      </c>
      <c r="R14" s="4"/>
      <c r="S14" s="46"/>
      <c r="T14" s="4"/>
      <c r="U14" s="4"/>
      <c r="V14" s="4"/>
      <c r="W14" s="4"/>
      <c r="X14" s="4"/>
      <c r="Y14" s="4"/>
      <c r="Z14" s="4"/>
    </row>
    <row r="15">
      <c r="A15" s="8">
        <f>Kontoplan!B13</f>
        <v>3100</v>
      </c>
      <c r="B15" s="8" t="str">
        <f>Kontoplan!C13</f>
        <v>Salgsinntekter, avgiftsfri</v>
      </c>
      <c r="C15" s="9"/>
      <c r="D15" s="9"/>
      <c r="E15" s="16">
        <f t="shared" si="1"/>
        <v>-5000</v>
      </c>
      <c r="F15" s="9">
        <v>0.0</v>
      </c>
      <c r="G15" s="9">
        <v>-1250.0</v>
      </c>
      <c r="H15" s="9">
        <v>0.0</v>
      </c>
      <c r="I15" s="9">
        <v>0.0</v>
      </c>
      <c r="J15" s="9">
        <v>-1250.0</v>
      </c>
      <c r="K15" s="9">
        <v>0.0</v>
      </c>
      <c r="L15" s="9">
        <v>0.0</v>
      </c>
      <c r="M15" s="9">
        <v>0.0</v>
      </c>
      <c r="N15" s="9">
        <v>-1250.0</v>
      </c>
      <c r="O15" s="9">
        <v>0.0</v>
      </c>
      <c r="P15" s="9">
        <v>-1250.0</v>
      </c>
      <c r="Q15" s="9">
        <v>0.0</v>
      </c>
      <c r="R15" s="4"/>
      <c r="S15" s="46"/>
      <c r="T15" s="4"/>
      <c r="U15" s="4"/>
      <c r="V15" s="4"/>
      <c r="W15" s="4"/>
      <c r="X15" s="4"/>
      <c r="Y15" s="4"/>
      <c r="Z15" s="4"/>
    </row>
    <row r="16">
      <c r="A16" s="8">
        <f>Kontoplan!B14</f>
        <v>3101</v>
      </c>
      <c r="B16" s="8" t="str">
        <f>Kontoplan!C14</f>
        <v>Dugnad</v>
      </c>
      <c r="C16" s="9"/>
      <c r="D16" s="9"/>
      <c r="E16" s="16">
        <f t="shared" si="1"/>
        <v>0</v>
      </c>
      <c r="F16" s="9">
        <v>0.0</v>
      </c>
      <c r="G16" s="9">
        <v>0.0</v>
      </c>
      <c r="H16" s="9">
        <v>0.0</v>
      </c>
      <c r="I16" s="9">
        <v>0.0</v>
      </c>
      <c r="J16" s="9">
        <v>0.0</v>
      </c>
      <c r="K16" s="9">
        <v>0.0</v>
      </c>
      <c r="L16" s="9">
        <v>0.0</v>
      </c>
      <c r="M16" s="9">
        <v>0.0</v>
      </c>
      <c r="N16" s="9">
        <v>0.0</v>
      </c>
      <c r="O16" s="9">
        <v>0.0</v>
      </c>
      <c r="P16" s="9">
        <v>0.0</v>
      </c>
      <c r="Q16" s="9">
        <v>0.0</v>
      </c>
      <c r="R16" s="4"/>
      <c r="S16" s="46"/>
      <c r="T16" s="4"/>
      <c r="U16" s="4"/>
      <c r="V16" s="4"/>
      <c r="W16" s="4"/>
      <c r="X16" s="4"/>
      <c r="Y16" s="4"/>
      <c r="Z16" s="4"/>
    </row>
    <row r="17">
      <c r="A17" s="8">
        <f>Kontoplan!B15</f>
        <v>3410</v>
      </c>
      <c r="B17" s="8" t="str">
        <f>Kontoplan!C15</f>
        <v>Tilskudd fra Oslo Kommune</v>
      </c>
      <c r="C17" s="9"/>
      <c r="D17" s="9"/>
      <c r="E17" s="16">
        <f t="shared" si="1"/>
        <v>0</v>
      </c>
      <c r="F17" s="9">
        <v>0.0</v>
      </c>
      <c r="G17" s="9">
        <v>0.0</v>
      </c>
      <c r="H17" s="9">
        <v>0.0</v>
      </c>
      <c r="I17" s="9">
        <v>0.0</v>
      </c>
      <c r="J17" s="9">
        <v>0.0</v>
      </c>
      <c r="K17" s="9">
        <v>0.0</v>
      </c>
      <c r="L17" s="9">
        <v>0.0</v>
      </c>
      <c r="M17" s="9">
        <v>0.0</v>
      </c>
      <c r="N17" s="9">
        <v>0.0</v>
      </c>
      <c r="O17" s="9">
        <v>0.0</v>
      </c>
      <c r="P17" s="9">
        <v>0.0</v>
      </c>
      <c r="Q17" s="9">
        <v>0.0</v>
      </c>
      <c r="R17" s="4"/>
      <c r="S17" s="46"/>
      <c r="T17" s="4"/>
      <c r="U17" s="4"/>
      <c r="V17" s="4"/>
      <c r="W17" s="4"/>
      <c r="X17" s="4"/>
      <c r="Y17" s="4"/>
      <c r="Z17" s="4"/>
    </row>
    <row r="18">
      <c r="A18" s="8">
        <f>Kontoplan!B16</f>
        <v>3420</v>
      </c>
      <c r="B18" s="8" t="str">
        <f>Kontoplan!C16</f>
        <v>Momskompensasjon</v>
      </c>
      <c r="C18" s="9"/>
      <c r="D18" s="9"/>
      <c r="E18" s="16">
        <f t="shared" si="1"/>
        <v>0</v>
      </c>
      <c r="F18" s="9">
        <v>0.0</v>
      </c>
      <c r="G18" s="9">
        <v>0.0</v>
      </c>
      <c r="H18" s="9">
        <v>0.0</v>
      </c>
      <c r="I18" s="9">
        <v>0.0</v>
      </c>
      <c r="J18" s="9">
        <v>0.0</v>
      </c>
      <c r="K18" s="9">
        <v>0.0</v>
      </c>
      <c r="L18" s="9">
        <v>0.0</v>
      </c>
      <c r="M18" s="9">
        <v>0.0</v>
      </c>
      <c r="N18" s="9">
        <v>0.0</v>
      </c>
      <c r="O18" s="9">
        <v>0.0</v>
      </c>
      <c r="P18" s="9">
        <v>0.0</v>
      </c>
      <c r="Q18" s="9">
        <v>0.0</v>
      </c>
      <c r="R18" s="4"/>
      <c r="S18" s="46"/>
      <c r="T18" s="4"/>
      <c r="U18" s="4"/>
      <c r="V18" s="4"/>
      <c r="W18" s="4"/>
      <c r="X18" s="4"/>
      <c r="Y18" s="4"/>
      <c r="Z18" s="4"/>
    </row>
    <row r="19">
      <c r="A19" s="8">
        <f>Kontoplan!B17</f>
        <v>3430</v>
      </c>
      <c r="B19" s="8" t="str">
        <f>Kontoplan!C17</f>
        <v>Grasrotandelen Norsk Tipping</v>
      </c>
      <c r="C19" s="9"/>
      <c r="D19" s="9"/>
      <c r="E19" s="16">
        <f t="shared" si="1"/>
        <v>0</v>
      </c>
      <c r="F19" s="9">
        <v>0.0</v>
      </c>
      <c r="G19" s="9">
        <v>0.0</v>
      </c>
      <c r="H19" s="9">
        <v>0.0</v>
      </c>
      <c r="I19" s="9">
        <v>0.0</v>
      </c>
      <c r="J19" s="9">
        <v>0.0</v>
      </c>
      <c r="K19" s="9">
        <v>0.0</v>
      </c>
      <c r="L19" s="9">
        <v>0.0</v>
      </c>
      <c r="M19" s="9">
        <v>0.0</v>
      </c>
      <c r="N19" s="9">
        <v>0.0</v>
      </c>
      <c r="O19" s="9">
        <v>0.0</v>
      </c>
      <c r="P19" s="9">
        <v>0.0</v>
      </c>
      <c r="Q19" s="9">
        <v>0.0</v>
      </c>
      <c r="R19" s="4"/>
      <c r="S19" s="46"/>
      <c r="T19" s="4"/>
      <c r="U19" s="4"/>
      <c r="V19" s="4"/>
      <c r="W19" s="4"/>
      <c r="X19" s="4"/>
      <c r="Y19" s="4"/>
      <c r="Z19" s="4"/>
    </row>
    <row r="20">
      <c r="A20" s="8">
        <f>Kontoplan!B18</f>
        <v>3900</v>
      </c>
      <c r="B20" s="8" t="str">
        <f>Kontoplan!C18</f>
        <v>Annen driftsrelatert inntekt</v>
      </c>
      <c r="C20" s="9"/>
      <c r="D20" s="9"/>
      <c r="E20" s="16">
        <f t="shared" si="1"/>
        <v>0</v>
      </c>
      <c r="F20" s="9">
        <v>0.0</v>
      </c>
      <c r="G20" s="9">
        <v>0.0</v>
      </c>
      <c r="H20" s="9">
        <v>0.0</v>
      </c>
      <c r="I20" s="9">
        <v>0.0</v>
      </c>
      <c r="J20" s="9">
        <v>0.0</v>
      </c>
      <c r="K20" s="9">
        <v>0.0</v>
      </c>
      <c r="L20" s="9">
        <v>0.0</v>
      </c>
      <c r="M20" s="9">
        <v>0.0</v>
      </c>
      <c r="N20" s="9">
        <v>0.0</v>
      </c>
      <c r="O20" s="9">
        <v>0.0</v>
      </c>
      <c r="P20" s="9">
        <v>0.0</v>
      </c>
      <c r="Q20" s="9">
        <v>0.0</v>
      </c>
      <c r="R20" s="4"/>
      <c r="S20" s="46"/>
      <c r="T20" s="4"/>
      <c r="U20" s="4"/>
      <c r="V20" s="4"/>
      <c r="W20" s="4"/>
      <c r="X20" s="4"/>
      <c r="Y20" s="4"/>
      <c r="Z20" s="4"/>
    </row>
    <row r="21" ht="15.75" customHeight="1">
      <c r="A21" s="8">
        <f>Kontoplan!B19</f>
        <v>3901</v>
      </c>
      <c r="B21" s="8" t="str">
        <f>Kontoplan!C19</f>
        <v>Internstøtte BI Athletics</v>
      </c>
      <c r="C21" s="9"/>
      <c r="D21" s="9"/>
      <c r="E21" s="16">
        <f t="shared" si="1"/>
        <v>-15750</v>
      </c>
      <c r="F21" s="9">
        <v>0.0</v>
      </c>
      <c r="G21" s="9">
        <v>-3750.0</v>
      </c>
      <c r="H21" s="9">
        <v>0.0</v>
      </c>
      <c r="I21" s="9">
        <v>-750.0</v>
      </c>
      <c r="J21" s="9">
        <v>-3750.0</v>
      </c>
      <c r="K21" s="9">
        <v>0.0</v>
      </c>
      <c r="L21" s="9">
        <v>0.0</v>
      </c>
      <c r="M21" s="9">
        <v>0.0</v>
      </c>
      <c r="N21" s="9">
        <v>-3750.0</v>
      </c>
      <c r="O21" s="9">
        <v>0.0</v>
      </c>
      <c r="P21" s="9">
        <v>-3750.0</v>
      </c>
      <c r="Q21" s="9">
        <v>0.0</v>
      </c>
      <c r="R21" s="4"/>
      <c r="S21" s="46"/>
      <c r="T21" s="4"/>
      <c r="U21" s="4"/>
      <c r="V21" s="4"/>
      <c r="W21" s="4"/>
      <c r="X21" s="4"/>
      <c r="Y21" s="4"/>
      <c r="Z21" s="4"/>
    </row>
    <row r="22" ht="15.75" customHeight="1">
      <c r="A22" s="8">
        <f>Kontoplan!B20</f>
        <v>3920</v>
      </c>
      <c r="B22" s="8" t="str">
        <f>Kontoplan!C20</f>
        <v>Medlemskontingent</v>
      </c>
      <c r="C22" s="9"/>
      <c r="D22" s="9"/>
      <c r="E22" s="16">
        <f t="shared" si="1"/>
        <v>0</v>
      </c>
      <c r="F22" s="9">
        <v>0.0</v>
      </c>
      <c r="G22" s="9">
        <v>0.0</v>
      </c>
      <c r="H22" s="9">
        <v>0.0</v>
      </c>
      <c r="I22" s="9">
        <v>0.0</v>
      </c>
      <c r="J22" s="9">
        <v>0.0</v>
      </c>
      <c r="K22" s="9">
        <v>0.0</v>
      </c>
      <c r="L22" s="9">
        <v>0.0</v>
      </c>
      <c r="M22" s="9">
        <v>0.0</v>
      </c>
      <c r="N22" s="9">
        <v>0.0</v>
      </c>
      <c r="O22" s="9">
        <v>0.0</v>
      </c>
      <c r="P22" s="9">
        <v>0.0</v>
      </c>
      <c r="Q22" s="9">
        <v>0.0</v>
      </c>
      <c r="R22" s="4"/>
      <c r="S22" s="46"/>
      <c r="T22" s="4"/>
      <c r="U22" s="4"/>
      <c r="V22" s="4"/>
      <c r="W22" s="4"/>
      <c r="X22" s="4"/>
      <c r="Y22" s="4"/>
      <c r="Z22" s="4"/>
    </row>
    <row r="23" ht="15.75" customHeight="1">
      <c r="A23" s="8">
        <f>Kontoplan!B21</f>
        <v>3921</v>
      </c>
      <c r="B23" s="8" t="str">
        <f>Kontoplan!C21</f>
        <v>Gruppeavgift</v>
      </c>
      <c r="C23" s="9"/>
      <c r="D23" s="9"/>
      <c r="E23" s="16">
        <f t="shared" si="1"/>
        <v>-13750</v>
      </c>
      <c r="F23" s="9">
        <v>0.0</v>
      </c>
      <c r="G23" s="9">
        <v>0.0</v>
      </c>
      <c r="H23" s="9">
        <v>0.0</v>
      </c>
      <c r="I23" s="9">
        <v>0.0</v>
      </c>
      <c r="J23" s="9">
        <v>0.0</v>
      </c>
      <c r="K23" s="9">
        <v>0.0</v>
      </c>
      <c r="L23" s="9">
        <v>0.0</v>
      </c>
      <c r="M23" s="9">
        <v>0.0</v>
      </c>
      <c r="N23" s="9">
        <v>-13750.0</v>
      </c>
      <c r="O23" s="9">
        <v>0.0</v>
      </c>
      <c r="P23" s="9">
        <v>0.0</v>
      </c>
      <c r="Q23" s="9">
        <v>0.0</v>
      </c>
      <c r="R23" s="4"/>
      <c r="S23" s="46"/>
      <c r="T23" s="4"/>
      <c r="U23" s="4"/>
      <c r="V23" s="4"/>
      <c r="W23" s="4"/>
      <c r="X23" s="4"/>
      <c r="Y23" s="4"/>
      <c r="Z23" s="4"/>
    </row>
    <row r="24" ht="15.75" customHeight="1">
      <c r="A24" s="8">
        <f>Kontoplan!B22</f>
        <v>3930</v>
      </c>
      <c r="B24" s="8" t="str">
        <f>Kontoplan!C22</f>
        <v>Treningsavgift</v>
      </c>
      <c r="C24" s="9"/>
      <c r="D24" s="9"/>
      <c r="E24" s="16">
        <f t="shared" si="1"/>
        <v>0</v>
      </c>
      <c r="F24" s="9">
        <v>0.0</v>
      </c>
      <c r="G24" s="9">
        <v>0.0</v>
      </c>
      <c r="H24" s="9">
        <v>0.0</v>
      </c>
      <c r="I24" s="9">
        <v>0.0</v>
      </c>
      <c r="J24" s="9">
        <v>0.0</v>
      </c>
      <c r="K24" s="9">
        <v>0.0</v>
      </c>
      <c r="L24" s="9">
        <v>0.0</v>
      </c>
      <c r="M24" s="9">
        <v>0.0</v>
      </c>
      <c r="N24" s="9">
        <v>0.0</v>
      </c>
      <c r="O24" s="9">
        <v>0.0</v>
      </c>
      <c r="P24" s="9">
        <v>0.0</v>
      </c>
      <c r="Q24" s="9">
        <v>0.0</v>
      </c>
      <c r="R24" s="4"/>
      <c r="S24" s="46"/>
      <c r="T24" s="4"/>
      <c r="U24" s="4"/>
      <c r="V24" s="4"/>
      <c r="W24" s="4"/>
      <c r="X24" s="4"/>
      <c r="Y24" s="4"/>
      <c r="Z24" s="4"/>
    </row>
    <row r="25" ht="15.75" customHeight="1">
      <c r="A25" s="8">
        <f>Kontoplan!B23</f>
        <v>3990</v>
      </c>
      <c r="B25" s="8" t="str">
        <f>Kontoplan!C23</f>
        <v>Kontingent fra BI-studenter</v>
      </c>
      <c r="C25" s="9"/>
      <c r="D25" s="9"/>
      <c r="E25" s="16">
        <f t="shared" si="1"/>
        <v>0</v>
      </c>
      <c r="F25" s="9">
        <v>0.0</v>
      </c>
      <c r="G25" s="9">
        <v>0.0</v>
      </c>
      <c r="H25" s="9">
        <v>0.0</v>
      </c>
      <c r="I25" s="9">
        <v>0.0</v>
      </c>
      <c r="J25" s="9">
        <v>0.0</v>
      </c>
      <c r="K25" s="9">
        <v>0.0</v>
      </c>
      <c r="L25" s="9">
        <v>0.0</v>
      </c>
      <c r="M25" s="9">
        <v>0.0</v>
      </c>
      <c r="N25" s="9">
        <v>0.0</v>
      </c>
      <c r="O25" s="9">
        <v>0.0</v>
      </c>
      <c r="P25" s="9">
        <v>0.0</v>
      </c>
      <c r="Q25" s="9">
        <v>0.0</v>
      </c>
      <c r="R25" s="4"/>
      <c r="S25" s="46"/>
      <c r="T25" s="4"/>
      <c r="U25" s="4"/>
      <c r="V25" s="4"/>
      <c r="W25" s="4"/>
      <c r="X25" s="4"/>
      <c r="Y25" s="4"/>
      <c r="Z25" s="4"/>
    </row>
    <row r="26" ht="15.75" customHeight="1">
      <c r="A26" s="8">
        <f>Kontoplan!B24</f>
        <v>3991</v>
      </c>
      <c r="B26" s="8" t="str">
        <f>Kontoplan!C24</f>
        <v>Støtte fra BISO</v>
      </c>
      <c r="C26" s="9"/>
      <c r="D26" s="9"/>
      <c r="E26" s="16">
        <f t="shared" si="1"/>
        <v>0</v>
      </c>
      <c r="F26" s="9">
        <v>0.0</v>
      </c>
      <c r="G26" s="9">
        <v>0.0</v>
      </c>
      <c r="H26" s="9">
        <v>0.0</v>
      </c>
      <c r="I26" s="9">
        <v>0.0</v>
      </c>
      <c r="J26" s="9">
        <v>0.0</v>
      </c>
      <c r="K26" s="9">
        <v>0.0</v>
      </c>
      <c r="L26" s="9">
        <v>0.0</v>
      </c>
      <c r="M26" s="9">
        <v>0.0</v>
      </c>
      <c r="N26" s="9">
        <v>0.0</v>
      </c>
      <c r="O26" s="9">
        <v>0.0</v>
      </c>
      <c r="P26" s="9">
        <v>0.0</v>
      </c>
      <c r="Q26" s="9">
        <v>0.0</v>
      </c>
      <c r="R26" s="4"/>
      <c r="S26" s="46"/>
      <c r="T26" s="4"/>
      <c r="U26" s="4"/>
      <c r="V26" s="4"/>
      <c r="W26" s="4"/>
      <c r="X26" s="4"/>
      <c r="Y26" s="4"/>
      <c r="Z26" s="4"/>
    </row>
    <row r="27" ht="15.75" customHeight="1">
      <c r="A27" s="8">
        <f>Kontoplan!B25</f>
        <v>3992</v>
      </c>
      <c r="B27" s="8" t="str">
        <f>Kontoplan!C25</f>
        <v>Støtte fra BI</v>
      </c>
      <c r="C27" s="9"/>
      <c r="D27" s="9"/>
      <c r="E27" s="16">
        <f t="shared" si="1"/>
        <v>0</v>
      </c>
      <c r="F27" s="9">
        <v>0.0</v>
      </c>
      <c r="G27" s="9">
        <v>0.0</v>
      </c>
      <c r="H27" s="9">
        <v>0.0</v>
      </c>
      <c r="I27" s="9">
        <v>0.0</v>
      </c>
      <c r="J27" s="9">
        <v>0.0</v>
      </c>
      <c r="K27" s="9">
        <v>0.0</v>
      </c>
      <c r="L27" s="9">
        <v>0.0</v>
      </c>
      <c r="M27" s="9">
        <v>0.0</v>
      </c>
      <c r="N27" s="9">
        <v>0.0</v>
      </c>
      <c r="O27" s="9">
        <v>0.0</v>
      </c>
      <c r="P27" s="9">
        <v>0.0</v>
      </c>
      <c r="Q27" s="9">
        <v>0.0</v>
      </c>
      <c r="R27" s="4"/>
      <c r="S27" s="46"/>
      <c r="T27" s="4"/>
      <c r="U27" s="4"/>
      <c r="V27" s="4"/>
      <c r="W27" s="4"/>
      <c r="X27" s="4"/>
      <c r="Y27" s="4"/>
      <c r="Z27" s="4"/>
    </row>
    <row r="28" ht="15.75" customHeight="1">
      <c r="A28" s="8">
        <f>Kontoplan!B26</f>
        <v>3993</v>
      </c>
      <c r="B28" s="8" t="str">
        <f>Kontoplan!C26</f>
        <v>Støtte fra Velferdstinget</v>
      </c>
      <c r="C28" s="9"/>
      <c r="D28" s="9"/>
      <c r="E28" s="16">
        <f t="shared" si="1"/>
        <v>0</v>
      </c>
      <c r="F28" s="9">
        <v>0.0</v>
      </c>
      <c r="G28" s="9">
        <v>0.0</v>
      </c>
      <c r="H28" s="9">
        <v>0.0</v>
      </c>
      <c r="I28" s="9">
        <v>0.0</v>
      </c>
      <c r="J28" s="9">
        <v>0.0</v>
      </c>
      <c r="K28" s="9">
        <v>0.0</v>
      </c>
      <c r="L28" s="9">
        <v>0.0</v>
      </c>
      <c r="M28" s="9">
        <v>0.0</v>
      </c>
      <c r="N28" s="9">
        <v>0.0</v>
      </c>
      <c r="O28" s="9">
        <v>0.0</v>
      </c>
      <c r="P28" s="9">
        <v>0.0</v>
      </c>
      <c r="Q28" s="9">
        <v>0.0</v>
      </c>
      <c r="R28" s="4"/>
      <c r="S28" s="46"/>
      <c r="T28" s="4"/>
      <c r="U28" s="4"/>
      <c r="V28" s="4"/>
      <c r="W28" s="4"/>
      <c r="X28" s="4"/>
      <c r="Y28" s="4"/>
      <c r="Z28" s="4"/>
    </row>
    <row r="29" ht="15.75" customHeight="1">
      <c r="A29" s="8">
        <f>Kontoplan!B27</f>
        <v>3994</v>
      </c>
      <c r="B29" s="8" t="str">
        <f>Kontoplan!C27</f>
        <v>Støtte fra NSI</v>
      </c>
      <c r="C29" s="9"/>
      <c r="D29" s="9"/>
      <c r="E29" s="16">
        <f t="shared" si="1"/>
        <v>0</v>
      </c>
      <c r="F29" s="9">
        <v>0.0</v>
      </c>
      <c r="G29" s="9">
        <v>0.0</v>
      </c>
      <c r="H29" s="9">
        <v>0.0</v>
      </c>
      <c r="I29" s="9">
        <v>0.0</v>
      </c>
      <c r="J29" s="9">
        <v>0.0</v>
      </c>
      <c r="K29" s="9">
        <v>0.0</v>
      </c>
      <c r="L29" s="9">
        <v>0.0</v>
      </c>
      <c r="M29" s="9">
        <v>0.0</v>
      </c>
      <c r="N29" s="9">
        <v>0.0</v>
      </c>
      <c r="O29" s="9">
        <v>0.0</v>
      </c>
      <c r="P29" s="9">
        <v>0.0</v>
      </c>
      <c r="Q29" s="9">
        <v>0.0</v>
      </c>
      <c r="R29" s="4"/>
      <c r="S29" s="46"/>
      <c r="T29" s="4"/>
      <c r="U29" s="4"/>
      <c r="V29" s="4"/>
      <c r="W29" s="4"/>
      <c r="X29" s="4"/>
      <c r="Y29" s="4"/>
      <c r="Z29" s="4"/>
    </row>
    <row r="30" ht="15.75" customHeight="1">
      <c r="A30" s="8">
        <f>Kontoplan!B28</f>
        <v>3995</v>
      </c>
      <c r="B30" s="8" t="str">
        <f>Kontoplan!C28</f>
        <v>Annen støtte</v>
      </c>
      <c r="C30" s="9"/>
      <c r="D30" s="9"/>
      <c r="E30" s="16">
        <f t="shared" si="1"/>
        <v>0</v>
      </c>
      <c r="F30" s="9">
        <v>0.0</v>
      </c>
      <c r="G30" s="9">
        <v>0.0</v>
      </c>
      <c r="H30" s="9">
        <v>0.0</v>
      </c>
      <c r="I30" s="9">
        <v>0.0</v>
      </c>
      <c r="J30" s="9">
        <v>0.0</v>
      </c>
      <c r="K30" s="9">
        <v>0.0</v>
      </c>
      <c r="L30" s="9">
        <v>0.0</v>
      </c>
      <c r="M30" s="9">
        <v>0.0</v>
      </c>
      <c r="N30" s="9">
        <v>0.0</v>
      </c>
      <c r="O30" s="9">
        <v>0.0</v>
      </c>
      <c r="P30" s="9">
        <v>0.0</v>
      </c>
      <c r="Q30" s="9">
        <v>0.0</v>
      </c>
      <c r="R30" s="4"/>
      <c r="S30" s="46"/>
      <c r="T30" s="4"/>
      <c r="U30" s="4"/>
      <c r="V30" s="4"/>
      <c r="W30" s="4"/>
      <c r="X30" s="4"/>
      <c r="Y30" s="4"/>
      <c r="Z30" s="4"/>
    </row>
    <row r="31" ht="15.75" customHeight="1">
      <c r="A31" s="4"/>
      <c r="B31" s="4"/>
      <c r="C31" s="12"/>
      <c r="D31" s="12"/>
      <c r="E31" s="12"/>
      <c r="F31" s="12"/>
      <c r="G31" s="12"/>
      <c r="H31" s="12"/>
      <c r="I31" s="12"/>
      <c r="J31" s="12"/>
      <c r="K31" s="12"/>
      <c r="L31" s="12"/>
      <c r="M31" s="12"/>
      <c r="N31" s="12"/>
      <c r="O31" s="12"/>
      <c r="P31" s="12"/>
      <c r="Q31" s="12"/>
      <c r="R31" s="4"/>
      <c r="S31" s="4"/>
      <c r="T31" s="4"/>
      <c r="U31" s="4"/>
      <c r="V31" s="4"/>
      <c r="W31" s="4"/>
      <c r="X31" s="4"/>
      <c r="Y31" s="4"/>
      <c r="Z31" s="4"/>
    </row>
    <row r="32" ht="15.75" customHeight="1">
      <c r="A32" s="13" t="s">
        <v>30</v>
      </c>
      <c r="B32" s="14"/>
      <c r="C32" s="15">
        <f t="shared" ref="C32:Q32" si="2">SUM(C13:C31)</f>
        <v>0</v>
      </c>
      <c r="D32" s="15">
        <f t="shared" si="2"/>
        <v>0</v>
      </c>
      <c r="E32" s="16">
        <f t="shared" si="2"/>
        <v>-34500</v>
      </c>
      <c r="F32" s="15">
        <f t="shared" si="2"/>
        <v>0</v>
      </c>
      <c r="G32" s="15">
        <f t="shared" si="2"/>
        <v>-5000</v>
      </c>
      <c r="H32" s="15">
        <f t="shared" si="2"/>
        <v>0</v>
      </c>
      <c r="I32" s="15">
        <f t="shared" si="2"/>
        <v>-750</v>
      </c>
      <c r="J32" s="15">
        <f t="shared" si="2"/>
        <v>-5000</v>
      </c>
      <c r="K32" s="15">
        <f t="shared" si="2"/>
        <v>0</v>
      </c>
      <c r="L32" s="15">
        <f t="shared" si="2"/>
        <v>0</v>
      </c>
      <c r="M32" s="15">
        <f t="shared" si="2"/>
        <v>0</v>
      </c>
      <c r="N32" s="15">
        <f t="shared" si="2"/>
        <v>-18750</v>
      </c>
      <c r="O32" s="15">
        <f t="shared" si="2"/>
        <v>0</v>
      </c>
      <c r="P32" s="15">
        <f t="shared" si="2"/>
        <v>-5000</v>
      </c>
      <c r="Q32" s="15">
        <f t="shared" si="2"/>
        <v>0</v>
      </c>
      <c r="R32" s="4"/>
      <c r="S32" s="46"/>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5" t="s">
        <v>31</v>
      </c>
      <c r="B36" s="2"/>
      <c r="C36" s="2"/>
      <c r="D36" s="2"/>
      <c r="E36" s="2"/>
      <c r="F36" s="2"/>
      <c r="G36" s="2"/>
      <c r="H36" s="2"/>
      <c r="I36" s="2"/>
      <c r="J36" s="2"/>
      <c r="K36" s="2"/>
      <c r="L36" s="2"/>
      <c r="M36" s="2"/>
      <c r="N36" s="2"/>
      <c r="O36" s="2"/>
      <c r="P36" s="2"/>
      <c r="Q36" s="2"/>
      <c r="R36" s="2"/>
      <c r="S36" s="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6" t="s">
        <v>3</v>
      </c>
      <c r="B38" s="6" t="s">
        <v>4</v>
      </c>
      <c r="C38" s="6" t="s">
        <v>5</v>
      </c>
      <c r="D38" s="6" t="s">
        <v>6</v>
      </c>
      <c r="E38" s="7" t="s">
        <v>7</v>
      </c>
      <c r="F38" s="6" t="s">
        <v>172</v>
      </c>
      <c r="G38" s="6" t="s">
        <v>173</v>
      </c>
      <c r="H38" s="6" t="s">
        <v>174</v>
      </c>
      <c r="I38" s="6" t="s">
        <v>175</v>
      </c>
      <c r="J38" s="6" t="s">
        <v>176</v>
      </c>
      <c r="K38" s="6" t="s">
        <v>177</v>
      </c>
      <c r="L38" s="6" t="s">
        <v>178</v>
      </c>
      <c r="M38" s="6" t="s">
        <v>179</v>
      </c>
      <c r="N38" s="6" t="s">
        <v>180</v>
      </c>
      <c r="O38" s="6" t="s">
        <v>181</v>
      </c>
      <c r="P38" s="6" t="s">
        <v>182</v>
      </c>
      <c r="Q38" s="6" t="s">
        <v>183</v>
      </c>
      <c r="R38" s="45"/>
      <c r="S38" s="6" t="s">
        <v>184</v>
      </c>
      <c r="T38" s="4"/>
      <c r="U38" s="4"/>
      <c r="V38" s="4"/>
      <c r="W38" s="4"/>
      <c r="X38" s="4"/>
      <c r="Y38" s="4"/>
      <c r="Z38" s="4"/>
    </row>
    <row r="39" ht="15.75" customHeight="1">
      <c r="A39" s="8">
        <f>Kontoplan!B29</f>
        <v>5910</v>
      </c>
      <c r="B39" s="8" t="str">
        <f>Kontoplan!C29</f>
        <v>Lunsjkort</v>
      </c>
      <c r="C39" s="9"/>
      <c r="D39" s="9"/>
      <c r="E39" s="16">
        <f t="shared" ref="E39:E70" si="3">SUM(F39:Q39)</f>
        <v>0</v>
      </c>
      <c r="F39" s="9">
        <v>0.0</v>
      </c>
      <c r="G39" s="9">
        <v>0.0</v>
      </c>
      <c r="H39" s="9">
        <v>0.0</v>
      </c>
      <c r="I39" s="9">
        <v>0.0</v>
      </c>
      <c r="J39" s="9">
        <v>0.0</v>
      </c>
      <c r="K39" s="9">
        <v>0.0</v>
      </c>
      <c r="L39" s="9">
        <v>0.0</v>
      </c>
      <c r="M39" s="9">
        <v>0.0</v>
      </c>
      <c r="N39" s="9">
        <v>0.0</v>
      </c>
      <c r="O39" s="9">
        <v>0.0</v>
      </c>
      <c r="P39" s="9">
        <v>0.0</v>
      </c>
      <c r="Q39" s="9">
        <v>0.0</v>
      </c>
      <c r="R39" s="4"/>
      <c r="S39" s="46"/>
      <c r="T39" s="4"/>
      <c r="U39" s="4"/>
      <c r="V39" s="4"/>
      <c r="W39" s="4"/>
      <c r="X39" s="4"/>
      <c r="Y39" s="4"/>
      <c r="Z39" s="4"/>
    </row>
    <row r="40" ht="15.75" customHeight="1">
      <c r="A40" s="8">
        <f>Kontoplan!B30</f>
        <v>5995</v>
      </c>
      <c r="B40" s="8" t="str">
        <f>Kontoplan!C30</f>
        <v>Styrekostnader</v>
      </c>
      <c r="C40" s="9"/>
      <c r="D40" s="9"/>
      <c r="E40" s="16">
        <f t="shared" si="3"/>
        <v>3000</v>
      </c>
      <c r="F40" s="9">
        <v>0.0</v>
      </c>
      <c r="G40" s="9">
        <v>0.0</v>
      </c>
      <c r="H40" s="9">
        <v>0.0</v>
      </c>
      <c r="I40" s="9">
        <v>1500.0</v>
      </c>
      <c r="J40" s="9">
        <v>0.0</v>
      </c>
      <c r="K40" s="9">
        <v>0.0</v>
      </c>
      <c r="L40" s="9">
        <v>0.0</v>
      </c>
      <c r="M40" s="9">
        <v>0.0</v>
      </c>
      <c r="N40" s="9">
        <v>0.0</v>
      </c>
      <c r="O40" s="9">
        <v>0.0</v>
      </c>
      <c r="P40" s="9">
        <v>1500.0</v>
      </c>
      <c r="Q40" s="9">
        <v>0.0</v>
      </c>
      <c r="R40" s="4"/>
      <c r="S40" s="46"/>
      <c r="T40" s="4"/>
      <c r="U40" s="4"/>
      <c r="V40" s="4"/>
      <c r="W40" s="4"/>
      <c r="X40" s="4"/>
      <c r="Y40" s="4"/>
      <c r="Z40" s="4"/>
    </row>
    <row r="41" ht="15.75" customHeight="1">
      <c r="A41" s="8">
        <f>Kontoplan!B31</f>
        <v>6480</v>
      </c>
      <c r="B41" s="8" t="str">
        <f>Kontoplan!C31</f>
        <v>Leiekostnad idrett</v>
      </c>
      <c r="C41" s="9"/>
      <c r="D41" s="9"/>
      <c r="E41" s="16">
        <f t="shared" si="3"/>
        <v>12000</v>
      </c>
      <c r="F41" s="9">
        <v>0.0</v>
      </c>
      <c r="G41" s="9">
        <v>0.0</v>
      </c>
      <c r="H41" s="9">
        <v>0.0</v>
      </c>
      <c r="I41" s="9">
        <v>0.0</v>
      </c>
      <c r="J41" s="9">
        <v>0.0</v>
      </c>
      <c r="K41" s="9">
        <v>12000.0</v>
      </c>
      <c r="L41" s="9">
        <v>0.0</v>
      </c>
      <c r="M41" s="9">
        <v>0.0</v>
      </c>
      <c r="N41" s="9">
        <v>0.0</v>
      </c>
      <c r="O41" s="9">
        <v>0.0</v>
      </c>
      <c r="P41" s="9">
        <v>0.0</v>
      </c>
      <c r="Q41" s="9">
        <v>0.0</v>
      </c>
      <c r="R41" s="4"/>
      <c r="S41" s="46"/>
      <c r="T41" s="4"/>
      <c r="U41" s="4"/>
      <c r="V41" s="4"/>
      <c r="W41" s="4"/>
      <c r="X41" s="4"/>
      <c r="Y41" s="4"/>
      <c r="Z41" s="4"/>
    </row>
    <row r="42" ht="15.75" customHeight="1">
      <c r="A42" s="8">
        <f>Kontoplan!B32</f>
        <v>6490</v>
      </c>
      <c r="B42" s="8" t="str">
        <f>Kontoplan!C32</f>
        <v>Leiekostnad annen</v>
      </c>
      <c r="C42" s="9"/>
      <c r="D42" s="9"/>
      <c r="E42" s="16">
        <f t="shared" si="3"/>
        <v>20000</v>
      </c>
      <c r="F42" s="9">
        <v>0.0</v>
      </c>
      <c r="G42" s="9">
        <v>0.0</v>
      </c>
      <c r="H42" s="9">
        <v>0.0</v>
      </c>
      <c r="I42" s="9">
        <v>0.0</v>
      </c>
      <c r="J42" s="9">
        <v>0.0</v>
      </c>
      <c r="K42" s="9">
        <v>0.0</v>
      </c>
      <c r="L42" s="9">
        <v>0.0</v>
      </c>
      <c r="M42" s="9">
        <v>0.0</v>
      </c>
      <c r="N42" s="9">
        <v>0.0</v>
      </c>
      <c r="O42" s="9">
        <v>0.0</v>
      </c>
      <c r="P42" s="9">
        <v>0.0</v>
      </c>
      <c r="Q42" s="9">
        <v>20000.0</v>
      </c>
      <c r="R42" s="4"/>
      <c r="S42" s="46"/>
      <c r="T42" s="4"/>
      <c r="U42" s="4"/>
      <c r="V42" s="4"/>
      <c r="W42" s="4"/>
      <c r="X42" s="4"/>
      <c r="Y42" s="4"/>
      <c r="Z42" s="4"/>
    </row>
    <row r="43" ht="15.75" customHeight="1">
      <c r="A43" s="8">
        <f>Kontoplan!B33</f>
        <v>6540</v>
      </c>
      <c r="B43" s="8" t="str">
        <f>Kontoplan!C33</f>
        <v>Idrettsutstyr</v>
      </c>
      <c r="C43" s="9"/>
      <c r="D43" s="9"/>
      <c r="E43" s="16">
        <f t="shared" si="3"/>
        <v>0</v>
      </c>
      <c r="F43" s="9">
        <v>0.0</v>
      </c>
      <c r="G43" s="9">
        <v>0.0</v>
      </c>
      <c r="H43" s="9">
        <v>0.0</v>
      </c>
      <c r="I43" s="9">
        <v>0.0</v>
      </c>
      <c r="J43" s="9">
        <v>0.0</v>
      </c>
      <c r="K43" s="9">
        <v>0.0</v>
      </c>
      <c r="L43" s="9">
        <v>0.0</v>
      </c>
      <c r="M43" s="9">
        <v>0.0</v>
      </c>
      <c r="N43" s="9">
        <v>0.0</v>
      </c>
      <c r="O43" s="9">
        <v>0.0</v>
      </c>
      <c r="P43" s="9">
        <v>0.0</v>
      </c>
      <c r="Q43" s="9">
        <v>0.0</v>
      </c>
      <c r="R43" s="4"/>
      <c r="S43" s="46"/>
      <c r="T43" s="4"/>
      <c r="U43" s="4"/>
      <c r="V43" s="4"/>
      <c r="W43" s="4"/>
      <c r="X43" s="4"/>
      <c r="Y43" s="4"/>
      <c r="Z43" s="4"/>
    </row>
    <row r="44" ht="15.75" customHeight="1">
      <c r="A44" s="8">
        <f>Kontoplan!B34</f>
        <v>6550</v>
      </c>
      <c r="B44" s="8" t="str">
        <f>Kontoplan!C34</f>
        <v>Driftsmateriale</v>
      </c>
      <c r="C44" s="9"/>
      <c r="D44" s="9"/>
      <c r="E44" s="16">
        <f t="shared" si="3"/>
        <v>0</v>
      </c>
      <c r="F44" s="9">
        <v>0.0</v>
      </c>
      <c r="G44" s="9">
        <v>0.0</v>
      </c>
      <c r="H44" s="9">
        <v>0.0</v>
      </c>
      <c r="I44" s="9">
        <v>0.0</v>
      </c>
      <c r="J44" s="9">
        <v>0.0</v>
      </c>
      <c r="K44" s="9">
        <v>0.0</v>
      </c>
      <c r="L44" s="9">
        <v>0.0</v>
      </c>
      <c r="M44" s="9">
        <v>0.0</v>
      </c>
      <c r="N44" s="9">
        <v>0.0</v>
      </c>
      <c r="O44" s="9">
        <v>0.0</v>
      </c>
      <c r="P44" s="9">
        <v>0.0</v>
      </c>
      <c r="Q44" s="9">
        <v>0.0</v>
      </c>
      <c r="R44" s="4"/>
      <c r="S44" s="46"/>
      <c r="T44" s="4"/>
      <c r="U44" s="4"/>
      <c r="V44" s="4"/>
      <c r="W44" s="4"/>
      <c r="X44" s="4"/>
      <c r="Y44" s="4"/>
      <c r="Z44" s="4"/>
    </row>
    <row r="45" ht="15.75" customHeight="1">
      <c r="A45" s="8">
        <f>Kontoplan!B35</f>
        <v>6555</v>
      </c>
      <c r="B45" s="8" t="str">
        <f>Kontoplan!C35</f>
        <v>Andre driftskostnader</v>
      </c>
      <c r="C45" s="9"/>
      <c r="D45" s="9"/>
      <c r="E45" s="16">
        <f t="shared" si="3"/>
        <v>0</v>
      </c>
      <c r="F45" s="9">
        <v>0.0</v>
      </c>
      <c r="G45" s="9">
        <v>0.0</v>
      </c>
      <c r="H45" s="9">
        <v>0.0</v>
      </c>
      <c r="I45" s="9">
        <v>0.0</v>
      </c>
      <c r="J45" s="9">
        <v>0.0</v>
      </c>
      <c r="K45" s="9">
        <v>0.0</v>
      </c>
      <c r="L45" s="9">
        <v>0.0</v>
      </c>
      <c r="M45" s="9">
        <v>0.0</v>
      </c>
      <c r="N45" s="9">
        <v>0.0</v>
      </c>
      <c r="O45" s="9">
        <v>0.0</v>
      </c>
      <c r="P45" s="9">
        <v>0.0</v>
      </c>
      <c r="Q45" s="9">
        <v>0.0</v>
      </c>
      <c r="R45" s="4"/>
      <c r="S45" s="46"/>
      <c r="T45" s="4"/>
      <c r="U45" s="4"/>
      <c r="V45" s="4"/>
      <c r="W45" s="4"/>
      <c r="X45" s="4"/>
      <c r="Y45" s="4"/>
      <c r="Z45" s="4"/>
    </row>
    <row r="46" ht="15.75" customHeight="1">
      <c r="A46" s="8">
        <f>Kontoplan!B36</f>
        <v>6571</v>
      </c>
      <c r="B46" s="8" t="str">
        <f>Kontoplan!C36</f>
        <v>Drakter</v>
      </c>
      <c r="C46" s="9"/>
      <c r="D46" s="9"/>
      <c r="E46" s="16">
        <f t="shared" si="3"/>
        <v>0</v>
      </c>
      <c r="F46" s="9">
        <v>0.0</v>
      </c>
      <c r="G46" s="9">
        <v>0.0</v>
      </c>
      <c r="H46" s="9">
        <v>0.0</v>
      </c>
      <c r="I46" s="9">
        <v>0.0</v>
      </c>
      <c r="J46" s="9">
        <v>0.0</v>
      </c>
      <c r="K46" s="9">
        <v>0.0</v>
      </c>
      <c r="L46" s="9">
        <v>0.0</v>
      </c>
      <c r="M46" s="9">
        <v>0.0</v>
      </c>
      <c r="N46" s="9">
        <v>0.0</v>
      </c>
      <c r="O46" s="9">
        <v>0.0</v>
      </c>
      <c r="P46" s="9">
        <v>0.0</v>
      </c>
      <c r="Q46" s="9">
        <v>0.0</v>
      </c>
      <c r="R46" s="4"/>
      <c r="S46" s="46"/>
      <c r="T46" s="4"/>
      <c r="U46" s="4"/>
      <c r="V46" s="4"/>
      <c r="W46" s="4"/>
      <c r="X46" s="4"/>
      <c r="Y46" s="4"/>
      <c r="Z46" s="4"/>
    </row>
    <row r="47" ht="15.75" customHeight="1">
      <c r="A47" s="8">
        <f>Kontoplan!B37</f>
        <v>6572</v>
      </c>
      <c r="B47" s="8" t="str">
        <f>Kontoplan!C37</f>
        <v>Annet klær</v>
      </c>
      <c r="C47" s="9"/>
      <c r="D47" s="9"/>
      <c r="E47" s="16">
        <f t="shared" si="3"/>
        <v>0</v>
      </c>
      <c r="F47" s="9">
        <v>0.0</v>
      </c>
      <c r="G47" s="9">
        <v>0.0</v>
      </c>
      <c r="H47" s="9">
        <v>0.0</v>
      </c>
      <c r="I47" s="9">
        <v>0.0</v>
      </c>
      <c r="J47" s="9">
        <v>0.0</v>
      </c>
      <c r="K47" s="9">
        <v>0.0</v>
      </c>
      <c r="L47" s="9">
        <v>0.0</v>
      </c>
      <c r="M47" s="9">
        <v>0.0</v>
      </c>
      <c r="N47" s="9">
        <v>0.0</v>
      </c>
      <c r="O47" s="9">
        <v>0.0</v>
      </c>
      <c r="P47" s="9">
        <v>0.0</v>
      </c>
      <c r="Q47" s="9">
        <v>0.0</v>
      </c>
      <c r="R47" s="4"/>
      <c r="S47" s="46"/>
      <c r="T47" s="4"/>
      <c r="U47" s="4"/>
      <c r="V47" s="4"/>
      <c r="W47" s="4"/>
      <c r="X47" s="4"/>
      <c r="Y47" s="4"/>
      <c r="Z47" s="4"/>
    </row>
    <row r="48" ht="15.75" customHeight="1">
      <c r="A48" s="8">
        <f>Kontoplan!B38</f>
        <v>6620</v>
      </c>
      <c r="B48" s="8" t="str">
        <f>Kontoplan!C38</f>
        <v>Reparasjon og vedlikehold</v>
      </c>
      <c r="C48" s="9"/>
      <c r="D48" s="9"/>
      <c r="E48" s="16">
        <f t="shared" si="3"/>
        <v>0</v>
      </c>
      <c r="F48" s="9">
        <v>0.0</v>
      </c>
      <c r="G48" s="9">
        <v>0.0</v>
      </c>
      <c r="H48" s="9">
        <v>0.0</v>
      </c>
      <c r="I48" s="9">
        <v>0.0</v>
      </c>
      <c r="J48" s="9">
        <v>0.0</v>
      </c>
      <c r="K48" s="9">
        <v>0.0</v>
      </c>
      <c r="L48" s="9">
        <v>0.0</v>
      </c>
      <c r="M48" s="9">
        <v>0.0</v>
      </c>
      <c r="N48" s="9">
        <v>0.0</v>
      </c>
      <c r="O48" s="9">
        <v>0.0</v>
      </c>
      <c r="P48" s="9">
        <v>0.0</v>
      </c>
      <c r="Q48" s="9">
        <v>0.0</v>
      </c>
      <c r="R48" s="4"/>
      <c r="S48" s="46"/>
      <c r="T48" s="4"/>
      <c r="U48" s="4"/>
      <c r="V48" s="4"/>
      <c r="W48" s="4"/>
      <c r="X48" s="4"/>
      <c r="Y48" s="4"/>
      <c r="Z48" s="4"/>
    </row>
    <row r="49" ht="15.75" customHeight="1">
      <c r="A49" s="8">
        <f>Kontoplan!B39</f>
        <v>6705</v>
      </c>
      <c r="B49" s="8" t="str">
        <f>Kontoplan!C39</f>
        <v>Regnskapshonorar</v>
      </c>
      <c r="C49" s="9"/>
      <c r="D49" s="9"/>
      <c r="E49" s="16">
        <f t="shared" si="3"/>
        <v>0</v>
      </c>
      <c r="F49" s="9">
        <v>0.0</v>
      </c>
      <c r="G49" s="9">
        <v>0.0</v>
      </c>
      <c r="H49" s="9">
        <v>0.0</v>
      </c>
      <c r="I49" s="9">
        <v>0.0</v>
      </c>
      <c r="J49" s="9">
        <v>0.0</v>
      </c>
      <c r="K49" s="9">
        <v>0.0</v>
      </c>
      <c r="L49" s="9">
        <v>0.0</v>
      </c>
      <c r="M49" s="9">
        <v>0.0</v>
      </c>
      <c r="N49" s="9">
        <v>0.0</v>
      </c>
      <c r="O49" s="9">
        <v>0.0</v>
      </c>
      <c r="P49" s="9">
        <v>0.0</v>
      </c>
      <c r="Q49" s="9">
        <v>0.0</v>
      </c>
      <c r="R49" s="4"/>
      <c r="S49" s="46"/>
      <c r="T49" s="4"/>
      <c r="U49" s="4"/>
      <c r="V49" s="4"/>
      <c r="W49" s="4"/>
      <c r="X49" s="4"/>
      <c r="Y49" s="4"/>
      <c r="Z49" s="4"/>
    </row>
    <row r="50" ht="15.75" customHeight="1">
      <c r="A50" s="8">
        <f>Kontoplan!B40</f>
        <v>6710</v>
      </c>
      <c r="B50" s="8" t="str">
        <f>Kontoplan!C40</f>
        <v>Dommerhonorar</v>
      </c>
      <c r="C50" s="9"/>
      <c r="D50" s="9"/>
      <c r="E50" s="16">
        <f t="shared" si="3"/>
        <v>0</v>
      </c>
      <c r="F50" s="9">
        <v>0.0</v>
      </c>
      <c r="G50" s="9">
        <v>0.0</v>
      </c>
      <c r="H50" s="9">
        <v>0.0</v>
      </c>
      <c r="I50" s="9">
        <v>0.0</v>
      </c>
      <c r="J50" s="9">
        <v>0.0</v>
      </c>
      <c r="K50" s="9">
        <v>0.0</v>
      </c>
      <c r="L50" s="9">
        <v>0.0</v>
      </c>
      <c r="M50" s="9">
        <v>0.0</v>
      </c>
      <c r="N50" s="9">
        <v>0.0</v>
      </c>
      <c r="O50" s="9">
        <v>0.0</v>
      </c>
      <c r="P50" s="9">
        <v>0.0</v>
      </c>
      <c r="Q50" s="9">
        <v>0.0</v>
      </c>
      <c r="R50" s="4"/>
      <c r="S50" s="46"/>
      <c r="T50" s="4"/>
      <c r="U50" s="4"/>
      <c r="V50" s="4"/>
      <c r="W50" s="4"/>
      <c r="X50" s="4"/>
      <c r="Y50" s="4"/>
      <c r="Z50" s="4"/>
    </row>
    <row r="51" ht="15.75" customHeight="1">
      <c r="A51" s="8">
        <f>Kontoplan!B41</f>
        <v>6711</v>
      </c>
      <c r="B51" s="8" t="str">
        <f>Kontoplan!C41</f>
        <v>Trenerhonorar</v>
      </c>
      <c r="C51" s="9"/>
      <c r="D51" s="9"/>
      <c r="E51" s="16">
        <f t="shared" si="3"/>
        <v>0</v>
      </c>
      <c r="F51" s="9">
        <v>0.0</v>
      </c>
      <c r="G51" s="9">
        <v>0.0</v>
      </c>
      <c r="H51" s="9">
        <v>0.0</v>
      </c>
      <c r="I51" s="9">
        <v>0.0</v>
      </c>
      <c r="J51" s="9">
        <v>0.0</v>
      </c>
      <c r="K51" s="9">
        <v>0.0</v>
      </c>
      <c r="L51" s="9">
        <v>0.0</v>
      </c>
      <c r="M51" s="9">
        <v>0.0</v>
      </c>
      <c r="N51" s="9">
        <v>0.0</v>
      </c>
      <c r="O51" s="9">
        <v>0.0</v>
      </c>
      <c r="P51" s="9">
        <v>0.0</v>
      </c>
      <c r="Q51" s="9">
        <v>0.0</v>
      </c>
      <c r="R51" s="4"/>
      <c r="S51" s="46"/>
      <c r="T51" s="4"/>
      <c r="U51" s="4"/>
      <c r="V51" s="4"/>
      <c r="W51" s="4"/>
      <c r="X51" s="4"/>
      <c r="Y51" s="4"/>
      <c r="Z51" s="4"/>
    </row>
    <row r="52" ht="15.75" customHeight="1">
      <c r="A52" s="8">
        <f>Kontoplan!B42</f>
        <v>6800</v>
      </c>
      <c r="B52" s="8" t="str">
        <f>Kontoplan!C42</f>
        <v>Kontorrekvisita</v>
      </c>
      <c r="C52" s="9"/>
      <c r="D52" s="9"/>
      <c r="E52" s="16">
        <f t="shared" si="3"/>
        <v>0</v>
      </c>
      <c r="F52" s="9">
        <v>0.0</v>
      </c>
      <c r="G52" s="9">
        <v>0.0</v>
      </c>
      <c r="H52" s="9">
        <v>0.0</v>
      </c>
      <c r="I52" s="9">
        <v>0.0</v>
      </c>
      <c r="J52" s="9">
        <v>0.0</v>
      </c>
      <c r="K52" s="9">
        <v>0.0</v>
      </c>
      <c r="L52" s="9">
        <v>0.0</v>
      </c>
      <c r="M52" s="9">
        <v>0.0</v>
      </c>
      <c r="N52" s="9">
        <v>0.0</v>
      </c>
      <c r="O52" s="9">
        <v>0.0</v>
      </c>
      <c r="P52" s="9">
        <v>0.0</v>
      </c>
      <c r="Q52" s="9">
        <v>0.0</v>
      </c>
      <c r="R52" s="4"/>
      <c r="S52" s="46"/>
      <c r="T52" s="4"/>
      <c r="U52" s="4"/>
      <c r="V52" s="4"/>
      <c r="W52" s="4"/>
      <c r="X52" s="4"/>
      <c r="Y52" s="4"/>
      <c r="Z52" s="4"/>
    </row>
    <row r="53" ht="15.75" customHeight="1">
      <c r="A53" s="8">
        <f>Kontoplan!B43</f>
        <v>6810</v>
      </c>
      <c r="B53" s="8" t="str">
        <f>Kontoplan!C43</f>
        <v>Datakostnad</v>
      </c>
      <c r="C53" s="9"/>
      <c r="D53" s="9"/>
      <c r="E53" s="16">
        <f t="shared" si="3"/>
        <v>0</v>
      </c>
      <c r="F53" s="9">
        <v>0.0</v>
      </c>
      <c r="G53" s="9">
        <v>0.0</v>
      </c>
      <c r="H53" s="9">
        <v>0.0</v>
      </c>
      <c r="I53" s="9">
        <v>0.0</v>
      </c>
      <c r="J53" s="9">
        <v>0.0</v>
      </c>
      <c r="K53" s="9">
        <v>0.0</v>
      </c>
      <c r="L53" s="9">
        <v>0.0</v>
      </c>
      <c r="M53" s="9">
        <v>0.0</v>
      </c>
      <c r="N53" s="9">
        <v>0.0</v>
      </c>
      <c r="O53" s="9">
        <v>0.0</v>
      </c>
      <c r="P53" s="9">
        <v>0.0</v>
      </c>
      <c r="Q53" s="9">
        <v>0.0</v>
      </c>
      <c r="R53" s="4"/>
      <c r="S53" s="46"/>
      <c r="T53" s="4"/>
      <c r="U53" s="4"/>
      <c r="V53" s="4"/>
      <c r="W53" s="4"/>
      <c r="X53" s="4"/>
      <c r="Y53" s="4"/>
      <c r="Z53" s="4"/>
    </row>
    <row r="54" ht="15.75" customHeight="1">
      <c r="A54" s="8">
        <f>Kontoplan!B44</f>
        <v>6860</v>
      </c>
      <c r="B54" s="8" t="str">
        <f>Kontoplan!C44</f>
        <v>Møte, kurs, oppdatering o.l</v>
      </c>
      <c r="C54" s="9"/>
      <c r="D54" s="9"/>
      <c r="E54" s="16">
        <f t="shared" si="3"/>
        <v>0</v>
      </c>
      <c r="F54" s="9">
        <v>0.0</v>
      </c>
      <c r="G54" s="9">
        <v>0.0</v>
      </c>
      <c r="H54" s="9">
        <v>0.0</v>
      </c>
      <c r="I54" s="9">
        <v>0.0</v>
      </c>
      <c r="J54" s="9">
        <v>0.0</v>
      </c>
      <c r="K54" s="9">
        <v>0.0</v>
      </c>
      <c r="L54" s="9">
        <v>0.0</v>
      </c>
      <c r="M54" s="9">
        <v>0.0</v>
      </c>
      <c r="N54" s="9">
        <v>0.0</v>
      </c>
      <c r="O54" s="9">
        <v>0.0</v>
      </c>
      <c r="P54" s="9">
        <v>0.0</v>
      </c>
      <c r="Q54" s="9">
        <v>0.0</v>
      </c>
      <c r="R54" s="4"/>
      <c r="S54" s="46"/>
      <c r="T54" s="4"/>
      <c r="U54" s="4"/>
      <c r="V54" s="4"/>
      <c r="W54" s="4"/>
      <c r="X54" s="4"/>
      <c r="Y54" s="4"/>
      <c r="Z54" s="4"/>
    </row>
    <row r="55" ht="15.75" customHeight="1">
      <c r="A55" s="8">
        <f>Kontoplan!B45</f>
        <v>6900</v>
      </c>
      <c r="B55" s="8" t="str">
        <f>Kontoplan!C45</f>
        <v>Mobil</v>
      </c>
      <c r="C55" s="9"/>
      <c r="D55" s="9"/>
      <c r="E55" s="16">
        <f t="shared" si="3"/>
        <v>0</v>
      </c>
      <c r="F55" s="9">
        <v>0.0</v>
      </c>
      <c r="G55" s="9">
        <v>0.0</v>
      </c>
      <c r="H55" s="9">
        <v>0.0</v>
      </c>
      <c r="I55" s="9">
        <v>0.0</v>
      </c>
      <c r="J55" s="9">
        <v>0.0</v>
      </c>
      <c r="K55" s="9">
        <v>0.0</v>
      </c>
      <c r="L55" s="9">
        <v>0.0</v>
      </c>
      <c r="M55" s="9">
        <v>0.0</v>
      </c>
      <c r="N55" s="9">
        <v>0.0</v>
      </c>
      <c r="O55" s="9">
        <v>0.0</v>
      </c>
      <c r="P55" s="9">
        <v>0.0</v>
      </c>
      <c r="Q55" s="9">
        <v>0.0</v>
      </c>
      <c r="R55" s="4"/>
      <c r="S55" s="46"/>
      <c r="T55" s="4"/>
      <c r="U55" s="4"/>
      <c r="V55" s="4"/>
      <c r="W55" s="4"/>
      <c r="X55" s="4"/>
      <c r="Y55" s="4"/>
      <c r="Z55" s="4"/>
    </row>
    <row r="56" ht="15.75" customHeight="1">
      <c r="A56" s="8">
        <f>Kontoplan!B46</f>
        <v>7140</v>
      </c>
      <c r="B56" s="8" t="str">
        <f>Kontoplan!C46</f>
        <v>Reisekostnad idrett</v>
      </c>
      <c r="C56" s="9"/>
      <c r="D56" s="9"/>
      <c r="E56" s="16">
        <f t="shared" si="3"/>
        <v>0</v>
      </c>
      <c r="F56" s="9">
        <v>0.0</v>
      </c>
      <c r="G56" s="9">
        <v>0.0</v>
      </c>
      <c r="H56" s="9">
        <v>0.0</v>
      </c>
      <c r="I56" s="9">
        <v>0.0</v>
      </c>
      <c r="J56" s="9">
        <v>0.0</v>
      </c>
      <c r="K56" s="9">
        <v>0.0</v>
      </c>
      <c r="L56" s="9">
        <v>0.0</v>
      </c>
      <c r="M56" s="9">
        <v>0.0</v>
      </c>
      <c r="N56" s="9">
        <v>0.0</v>
      </c>
      <c r="O56" s="9">
        <v>0.0</v>
      </c>
      <c r="P56" s="9">
        <v>0.0</v>
      </c>
      <c r="Q56" s="9">
        <v>0.0</v>
      </c>
      <c r="R56" s="4"/>
      <c r="S56" s="46"/>
      <c r="T56" s="4"/>
      <c r="U56" s="4"/>
      <c r="V56" s="4"/>
      <c r="W56" s="4"/>
      <c r="X56" s="4"/>
      <c r="Y56" s="4"/>
      <c r="Z56" s="4"/>
    </row>
    <row r="57" ht="15.75" customHeight="1">
      <c r="A57" s="8">
        <f>Kontoplan!B47</f>
        <v>7141</v>
      </c>
      <c r="B57" s="8" t="str">
        <f>Kontoplan!C47</f>
        <v>Reisekostnad annet</v>
      </c>
      <c r="C57" s="9"/>
      <c r="D57" s="9"/>
      <c r="E57" s="16">
        <f t="shared" si="3"/>
        <v>0</v>
      </c>
      <c r="F57" s="9">
        <v>0.0</v>
      </c>
      <c r="G57" s="9">
        <v>0.0</v>
      </c>
      <c r="H57" s="9">
        <v>0.0</v>
      </c>
      <c r="I57" s="9">
        <v>0.0</v>
      </c>
      <c r="J57" s="9">
        <v>0.0</v>
      </c>
      <c r="K57" s="9">
        <v>0.0</v>
      </c>
      <c r="L57" s="9">
        <v>0.0</v>
      </c>
      <c r="M57" s="9">
        <v>0.0</v>
      </c>
      <c r="N57" s="9">
        <v>0.0</v>
      </c>
      <c r="O57" s="9">
        <v>0.0</v>
      </c>
      <c r="P57" s="9">
        <v>0.0</v>
      </c>
      <c r="Q57" s="9">
        <v>0.0</v>
      </c>
      <c r="R57" s="4"/>
      <c r="S57" s="46"/>
      <c r="T57" s="4"/>
      <c r="U57" s="4"/>
      <c r="V57" s="4"/>
      <c r="W57" s="4"/>
      <c r="X57" s="4"/>
      <c r="Y57" s="4"/>
      <c r="Z57" s="4"/>
    </row>
    <row r="58" ht="15.75" customHeight="1">
      <c r="A58" s="8">
        <f>Kontoplan!B48</f>
        <v>7310</v>
      </c>
      <c r="B58" s="8" t="str">
        <f>Kontoplan!C48</f>
        <v>Arrangement, idrett</v>
      </c>
      <c r="C58" s="9"/>
      <c r="D58" s="9"/>
      <c r="E58" s="16">
        <f t="shared" si="3"/>
        <v>8500</v>
      </c>
      <c r="F58" s="9">
        <v>0.0</v>
      </c>
      <c r="G58" s="9">
        <v>0.0</v>
      </c>
      <c r="H58" s="9">
        <v>0.0</v>
      </c>
      <c r="I58" s="9">
        <v>0.0</v>
      </c>
      <c r="J58" s="9">
        <v>0.0</v>
      </c>
      <c r="K58" s="9">
        <v>1500.0</v>
      </c>
      <c r="L58" s="9">
        <v>0.0</v>
      </c>
      <c r="M58" s="9">
        <v>0.0</v>
      </c>
      <c r="N58" s="9">
        <v>0.0</v>
      </c>
      <c r="O58" s="9">
        <v>0.0</v>
      </c>
      <c r="P58" s="9">
        <v>0.0</v>
      </c>
      <c r="Q58" s="9">
        <v>7000.0</v>
      </c>
      <c r="R58" s="4"/>
      <c r="S58" s="46"/>
      <c r="T58" s="4"/>
      <c r="U58" s="4"/>
      <c r="V58" s="4"/>
      <c r="W58" s="4"/>
      <c r="X58" s="4"/>
      <c r="Y58" s="4"/>
      <c r="Z58" s="4"/>
    </row>
    <row r="59" ht="15.75" customHeight="1">
      <c r="A59" s="8">
        <f>Kontoplan!B49</f>
        <v>7315</v>
      </c>
      <c r="B59" s="8" t="str">
        <f>Kontoplan!C49</f>
        <v>Arrangement, ikke idrett</v>
      </c>
      <c r="C59" s="9"/>
      <c r="D59" s="9"/>
      <c r="E59" s="16">
        <f t="shared" si="3"/>
        <v>20000</v>
      </c>
      <c r="F59" s="9">
        <v>0.0</v>
      </c>
      <c r="G59" s="9">
        <v>5000.0</v>
      </c>
      <c r="H59" s="9">
        <v>0.0</v>
      </c>
      <c r="I59" s="9">
        <v>0.0</v>
      </c>
      <c r="J59" s="9">
        <v>5000.0</v>
      </c>
      <c r="K59" s="9">
        <v>0.0</v>
      </c>
      <c r="L59" s="9">
        <v>0.0</v>
      </c>
      <c r="M59" s="9">
        <v>0.0</v>
      </c>
      <c r="N59" s="9">
        <v>5000.0</v>
      </c>
      <c r="O59" s="9">
        <v>0.0</v>
      </c>
      <c r="P59" s="9">
        <v>5000.0</v>
      </c>
      <c r="Q59" s="9">
        <v>0.0</v>
      </c>
      <c r="R59" s="4"/>
      <c r="S59" s="46"/>
      <c r="T59" s="4"/>
      <c r="U59" s="4"/>
      <c r="V59" s="4"/>
      <c r="W59" s="4"/>
      <c r="X59" s="4"/>
      <c r="Y59" s="4"/>
      <c r="Z59" s="4"/>
    </row>
    <row r="60" ht="15.75" customHeight="1">
      <c r="A60" s="8">
        <f>Kontoplan!B50</f>
        <v>7320</v>
      </c>
      <c r="B60" s="8" t="str">
        <f>Kontoplan!C50</f>
        <v>Markedsføring</v>
      </c>
      <c r="C60" s="9"/>
      <c r="D60" s="9"/>
      <c r="E60" s="16">
        <f t="shared" si="3"/>
        <v>500</v>
      </c>
      <c r="F60" s="9">
        <v>0.0</v>
      </c>
      <c r="G60" s="9">
        <v>500.0</v>
      </c>
      <c r="H60" s="9">
        <v>0.0</v>
      </c>
      <c r="I60" s="9">
        <v>0.0</v>
      </c>
      <c r="J60" s="9">
        <v>0.0</v>
      </c>
      <c r="K60" s="9">
        <v>0.0</v>
      </c>
      <c r="L60" s="9">
        <v>0.0</v>
      </c>
      <c r="M60" s="9">
        <v>0.0</v>
      </c>
      <c r="N60" s="9">
        <v>0.0</v>
      </c>
      <c r="O60" s="9">
        <v>0.0</v>
      </c>
      <c r="P60" s="9">
        <v>0.0</v>
      </c>
      <c r="Q60" s="9">
        <v>0.0</v>
      </c>
      <c r="R60" s="4"/>
      <c r="S60" s="46"/>
      <c r="T60" s="4"/>
      <c r="U60" s="4"/>
      <c r="V60" s="4"/>
      <c r="W60" s="4"/>
      <c r="X60" s="4"/>
      <c r="Y60" s="4"/>
      <c r="Z60" s="4"/>
    </row>
    <row r="61" ht="15.75" customHeight="1">
      <c r="A61" s="8">
        <f>Kontoplan!B51</f>
        <v>7350</v>
      </c>
      <c r="B61" s="8" t="str">
        <f>Kontoplan!C51</f>
        <v>Representasjon</v>
      </c>
      <c r="C61" s="9"/>
      <c r="D61" s="9"/>
      <c r="E61" s="16">
        <f t="shared" si="3"/>
        <v>0</v>
      </c>
      <c r="F61" s="9">
        <v>0.0</v>
      </c>
      <c r="G61" s="9">
        <v>0.0</v>
      </c>
      <c r="H61" s="9">
        <v>0.0</v>
      </c>
      <c r="I61" s="9">
        <v>0.0</v>
      </c>
      <c r="J61" s="9">
        <v>0.0</v>
      </c>
      <c r="K61" s="9">
        <v>0.0</v>
      </c>
      <c r="L61" s="9">
        <v>0.0</v>
      </c>
      <c r="M61" s="9">
        <v>0.0</v>
      </c>
      <c r="N61" s="9">
        <v>0.0</v>
      </c>
      <c r="O61" s="9">
        <v>0.0</v>
      </c>
      <c r="P61" s="9">
        <v>0.0</v>
      </c>
      <c r="Q61" s="9">
        <v>0.0</v>
      </c>
      <c r="R61" s="4"/>
      <c r="S61" s="46"/>
      <c r="T61" s="4"/>
      <c r="U61" s="4"/>
      <c r="V61" s="4"/>
      <c r="W61" s="4"/>
      <c r="X61" s="4"/>
      <c r="Y61" s="4"/>
      <c r="Z61" s="4"/>
    </row>
    <row r="62" ht="15.75" customHeight="1">
      <c r="A62" s="8">
        <f>Kontoplan!B52</f>
        <v>7401</v>
      </c>
      <c r="B62" s="8" t="str">
        <f>Kontoplan!C52</f>
        <v>Bot</v>
      </c>
      <c r="C62" s="9"/>
      <c r="D62" s="9"/>
      <c r="E62" s="16">
        <f t="shared" si="3"/>
        <v>0</v>
      </c>
      <c r="F62" s="9">
        <v>0.0</v>
      </c>
      <c r="G62" s="9">
        <v>0.0</v>
      </c>
      <c r="H62" s="9">
        <v>0.0</v>
      </c>
      <c r="I62" s="9">
        <v>0.0</v>
      </c>
      <c r="J62" s="9">
        <v>0.0</v>
      </c>
      <c r="K62" s="9">
        <v>0.0</v>
      </c>
      <c r="L62" s="9">
        <v>0.0</v>
      </c>
      <c r="M62" s="9">
        <v>0.0</v>
      </c>
      <c r="N62" s="9">
        <v>0.0</v>
      </c>
      <c r="O62" s="9">
        <v>0.0</v>
      </c>
      <c r="P62" s="9">
        <v>0.0</v>
      </c>
      <c r="Q62" s="9">
        <v>0.0</v>
      </c>
      <c r="R62" s="4"/>
      <c r="S62" s="46"/>
      <c r="T62" s="4"/>
      <c r="U62" s="4"/>
      <c r="V62" s="4"/>
      <c r="W62" s="4"/>
      <c r="X62" s="4"/>
      <c r="Y62" s="4"/>
      <c r="Z62" s="4"/>
    </row>
    <row r="63" ht="15.75" customHeight="1">
      <c r="A63" s="8">
        <f>Kontoplan!B53</f>
        <v>7410</v>
      </c>
      <c r="B63" s="8" t="str">
        <f>Kontoplan!C53</f>
        <v>Kontingent</v>
      </c>
      <c r="C63" s="9"/>
      <c r="D63" s="9"/>
      <c r="E63" s="16">
        <f t="shared" si="3"/>
        <v>0</v>
      </c>
      <c r="F63" s="9">
        <v>0.0</v>
      </c>
      <c r="G63" s="9">
        <v>0.0</v>
      </c>
      <c r="H63" s="9">
        <v>0.0</v>
      </c>
      <c r="I63" s="9">
        <v>0.0</v>
      </c>
      <c r="J63" s="9">
        <v>0.0</v>
      </c>
      <c r="K63" s="9">
        <v>0.0</v>
      </c>
      <c r="L63" s="9">
        <v>0.0</v>
      </c>
      <c r="M63" s="9">
        <v>0.0</v>
      </c>
      <c r="N63" s="9">
        <v>0.0</v>
      </c>
      <c r="O63" s="9">
        <v>0.0</v>
      </c>
      <c r="P63" s="9">
        <v>0.0</v>
      </c>
      <c r="Q63" s="9">
        <v>0.0</v>
      </c>
      <c r="R63" s="4"/>
      <c r="S63" s="46"/>
      <c r="T63" s="4"/>
      <c r="U63" s="4"/>
      <c r="V63" s="4"/>
      <c r="W63" s="4"/>
      <c r="X63" s="4"/>
      <c r="Y63" s="4"/>
      <c r="Z63" s="4"/>
    </row>
    <row r="64" ht="15.75" customHeight="1">
      <c r="A64" s="8">
        <f>Kontoplan!B54</f>
        <v>7430</v>
      </c>
      <c r="B64" s="8" t="str">
        <f>Kontoplan!C54</f>
        <v>Gave</v>
      </c>
      <c r="C64" s="9"/>
      <c r="D64" s="9"/>
      <c r="E64" s="16">
        <f t="shared" si="3"/>
        <v>0</v>
      </c>
      <c r="F64" s="9">
        <v>0.0</v>
      </c>
      <c r="G64" s="9">
        <v>0.0</v>
      </c>
      <c r="H64" s="9">
        <v>0.0</v>
      </c>
      <c r="I64" s="9">
        <v>0.0</v>
      </c>
      <c r="J64" s="9">
        <v>0.0</v>
      </c>
      <c r="K64" s="9">
        <v>0.0</v>
      </c>
      <c r="L64" s="9">
        <v>0.0</v>
      </c>
      <c r="M64" s="9">
        <v>0.0</v>
      </c>
      <c r="N64" s="9">
        <v>0.0</v>
      </c>
      <c r="O64" s="9">
        <v>0.0</v>
      </c>
      <c r="P64" s="9">
        <v>0.0</v>
      </c>
      <c r="Q64" s="9">
        <v>0.0</v>
      </c>
      <c r="R64" s="4"/>
      <c r="S64" s="46"/>
      <c r="T64" s="4"/>
      <c r="U64" s="4"/>
      <c r="V64" s="4"/>
      <c r="W64" s="4"/>
      <c r="X64" s="4"/>
      <c r="Y64" s="4"/>
      <c r="Z64" s="4"/>
    </row>
    <row r="65" ht="15.75" customHeight="1">
      <c r="A65" s="8">
        <f>Kontoplan!B55</f>
        <v>7500</v>
      </c>
      <c r="B65" s="8" t="str">
        <f>Kontoplan!C55</f>
        <v>Forsikringspremie</v>
      </c>
      <c r="C65" s="9"/>
      <c r="D65" s="9"/>
      <c r="E65" s="16">
        <f t="shared" si="3"/>
        <v>0</v>
      </c>
      <c r="F65" s="9">
        <v>0.0</v>
      </c>
      <c r="G65" s="9">
        <v>0.0</v>
      </c>
      <c r="H65" s="9">
        <v>0.0</v>
      </c>
      <c r="I65" s="9">
        <v>0.0</v>
      </c>
      <c r="J65" s="9">
        <v>0.0</v>
      </c>
      <c r="K65" s="9">
        <v>0.0</v>
      </c>
      <c r="L65" s="9">
        <v>0.0</v>
      </c>
      <c r="M65" s="9">
        <v>0.0</v>
      </c>
      <c r="N65" s="9">
        <v>0.0</v>
      </c>
      <c r="O65" s="9">
        <v>0.0</v>
      </c>
      <c r="P65" s="9">
        <v>0.0</v>
      </c>
      <c r="Q65" s="9">
        <v>0.0</v>
      </c>
      <c r="R65" s="4"/>
      <c r="S65" s="46"/>
      <c r="T65" s="4"/>
      <c r="U65" s="4"/>
      <c r="V65" s="4"/>
      <c r="W65" s="4"/>
      <c r="X65" s="4"/>
      <c r="Y65" s="4"/>
      <c r="Z65" s="4"/>
    </row>
    <row r="66" ht="15.75" customHeight="1">
      <c r="A66" s="8">
        <f>Kontoplan!B56</f>
        <v>7770</v>
      </c>
      <c r="B66" s="8" t="str">
        <f>Kontoplan!C56</f>
        <v>Bank og kortgebyr</v>
      </c>
      <c r="C66" s="9"/>
      <c r="D66" s="9"/>
      <c r="E66" s="16">
        <f t="shared" si="3"/>
        <v>0</v>
      </c>
      <c r="F66" s="9">
        <v>0.0</v>
      </c>
      <c r="G66" s="9">
        <v>0.0</v>
      </c>
      <c r="H66" s="9">
        <v>0.0</v>
      </c>
      <c r="I66" s="9">
        <v>0.0</v>
      </c>
      <c r="J66" s="9">
        <v>0.0</v>
      </c>
      <c r="K66" s="9">
        <v>0.0</v>
      </c>
      <c r="L66" s="9">
        <v>0.0</v>
      </c>
      <c r="M66" s="9">
        <v>0.0</v>
      </c>
      <c r="N66" s="9">
        <v>0.0</v>
      </c>
      <c r="O66" s="9">
        <v>0.0</v>
      </c>
      <c r="P66" s="9">
        <v>0.0</v>
      </c>
      <c r="Q66" s="9">
        <v>0.0</v>
      </c>
      <c r="R66" s="4"/>
      <c r="S66" s="46"/>
      <c r="T66" s="4"/>
      <c r="U66" s="4"/>
      <c r="V66" s="4"/>
      <c r="W66" s="4"/>
      <c r="X66" s="4"/>
      <c r="Y66" s="4"/>
      <c r="Z66" s="4"/>
    </row>
    <row r="67" ht="15.75" customHeight="1">
      <c r="A67" s="8">
        <f>Kontoplan!B57</f>
        <v>7791</v>
      </c>
      <c r="B67" s="8" t="str">
        <f>Kontoplan!C57</f>
        <v>Internstøtte grupper</v>
      </c>
      <c r="C67" s="9"/>
      <c r="D67" s="9"/>
      <c r="E67" s="16">
        <f t="shared" si="3"/>
        <v>0</v>
      </c>
      <c r="F67" s="9">
        <v>0.0</v>
      </c>
      <c r="G67" s="9">
        <v>0.0</v>
      </c>
      <c r="H67" s="9">
        <v>0.0</v>
      </c>
      <c r="I67" s="9">
        <v>0.0</v>
      </c>
      <c r="J67" s="9">
        <v>0.0</v>
      </c>
      <c r="K67" s="9">
        <v>0.0</v>
      </c>
      <c r="L67" s="9">
        <v>0.0</v>
      </c>
      <c r="M67" s="9">
        <v>0.0</v>
      </c>
      <c r="N67" s="9">
        <v>0.0</v>
      </c>
      <c r="O67" s="9">
        <v>0.0</v>
      </c>
      <c r="P67" s="9">
        <v>0.0</v>
      </c>
      <c r="Q67" s="9">
        <v>0.0</v>
      </c>
      <c r="R67" s="4"/>
      <c r="S67" s="46"/>
      <c r="T67" s="4"/>
      <c r="U67" s="4"/>
      <c r="V67" s="4"/>
      <c r="W67" s="4"/>
      <c r="X67" s="4"/>
      <c r="Y67" s="4"/>
      <c r="Z67" s="4"/>
    </row>
    <row r="68" ht="15.75" customHeight="1">
      <c r="A68" s="8">
        <f>Kontoplan!B58</f>
        <v>8050</v>
      </c>
      <c r="B68" s="8" t="str">
        <f>Kontoplan!C58</f>
        <v>Annen renteinntekt</v>
      </c>
      <c r="C68" s="9"/>
      <c r="D68" s="9"/>
      <c r="E68" s="16">
        <f t="shared" si="3"/>
        <v>0</v>
      </c>
      <c r="F68" s="9">
        <v>0.0</v>
      </c>
      <c r="G68" s="9">
        <v>0.0</v>
      </c>
      <c r="H68" s="9">
        <v>0.0</v>
      </c>
      <c r="I68" s="9">
        <v>0.0</v>
      </c>
      <c r="J68" s="9">
        <v>0.0</v>
      </c>
      <c r="K68" s="9">
        <v>0.0</v>
      </c>
      <c r="L68" s="9">
        <v>0.0</v>
      </c>
      <c r="M68" s="9">
        <v>0.0</v>
      </c>
      <c r="N68" s="9">
        <v>0.0</v>
      </c>
      <c r="O68" s="9">
        <v>0.0</v>
      </c>
      <c r="P68" s="9">
        <v>0.0</v>
      </c>
      <c r="Q68" s="9">
        <v>0.0</v>
      </c>
      <c r="R68" s="4"/>
      <c r="S68" s="46"/>
      <c r="T68" s="4"/>
      <c r="U68" s="4"/>
      <c r="V68" s="4"/>
      <c r="W68" s="4"/>
      <c r="X68" s="4"/>
      <c r="Y68" s="4"/>
      <c r="Z68" s="4"/>
    </row>
    <row r="69" ht="15.75" customHeight="1">
      <c r="A69" s="8">
        <f>Kontoplan!B59</f>
        <v>8150</v>
      </c>
      <c r="B69" s="8" t="str">
        <f>Kontoplan!C59</f>
        <v>Annen rentekostnad</v>
      </c>
      <c r="C69" s="9"/>
      <c r="D69" s="9"/>
      <c r="E69" s="16">
        <f t="shared" si="3"/>
        <v>0</v>
      </c>
      <c r="F69" s="9">
        <v>0.0</v>
      </c>
      <c r="G69" s="9">
        <v>0.0</v>
      </c>
      <c r="H69" s="9">
        <v>0.0</v>
      </c>
      <c r="I69" s="9">
        <v>0.0</v>
      </c>
      <c r="J69" s="9">
        <v>0.0</v>
      </c>
      <c r="K69" s="9">
        <v>0.0</v>
      </c>
      <c r="L69" s="9">
        <v>0.0</v>
      </c>
      <c r="M69" s="9">
        <v>0.0</v>
      </c>
      <c r="N69" s="9">
        <v>0.0</v>
      </c>
      <c r="O69" s="9">
        <v>0.0</v>
      </c>
      <c r="P69" s="9">
        <v>0.0</v>
      </c>
      <c r="Q69" s="9">
        <v>0.0</v>
      </c>
      <c r="R69" s="4"/>
      <c r="S69" s="46"/>
      <c r="T69" s="4"/>
      <c r="U69" s="4"/>
      <c r="V69" s="4"/>
      <c r="W69" s="4"/>
      <c r="X69" s="4"/>
      <c r="Y69" s="4"/>
      <c r="Z69" s="4"/>
    </row>
    <row r="70" ht="15.75" customHeight="1">
      <c r="A70" s="8">
        <f>Kontoplan!B60</f>
        <v>8170</v>
      </c>
      <c r="B70" s="8" t="str">
        <f>Kontoplan!C60</f>
        <v>Annen finanskostnad</v>
      </c>
      <c r="C70" s="9"/>
      <c r="D70" s="9"/>
      <c r="E70" s="16">
        <f t="shared" si="3"/>
        <v>0</v>
      </c>
      <c r="F70" s="9">
        <v>0.0</v>
      </c>
      <c r="G70" s="9">
        <v>0.0</v>
      </c>
      <c r="H70" s="9">
        <v>0.0</v>
      </c>
      <c r="I70" s="9">
        <v>0.0</v>
      </c>
      <c r="J70" s="9">
        <v>0.0</v>
      </c>
      <c r="K70" s="9">
        <v>0.0</v>
      </c>
      <c r="L70" s="9">
        <v>0.0</v>
      </c>
      <c r="M70" s="9">
        <v>0.0</v>
      </c>
      <c r="N70" s="9">
        <v>0.0</v>
      </c>
      <c r="O70" s="9">
        <v>0.0</v>
      </c>
      <c r="P70" s="9">
        <v>0.0</v>
      </c>
      <c r="Q70" s="9">
        <v>0.0</v>
      </c>
      <c r="R70" s="4"/>
      <c r="S70" s="46"/>
      <c r="T70" s="4"/>
      <c r="U70" s="4"/>
      <c r="V70" s="4"/>
      <c r="W70" s="4"/>
      <c r="X70" s="4"/>
      <c r="Y70" s="4"/>
      <c r="Z70" s="4"/>
    </row>
    <row r="71" ht="15.75" customHeight="1">
      <c r="A71" s="4"/>
      <c r="B71" s="4"/>
      <c r="C71" s="12"/>
      <c r="D71" s="12"/>
      <c r="E71" s="12"/>
      <c r="F71" s="12"/>
      <c r="G71" s="12"/>
      <c r="H71" s="12"/>
      <c r="I71" s="12"/>
      <c r="J71" s="12"/>
      <c r="K71" s="12"/>
      <c r="L71" s="12"/>
      <c r="M71" s="12"/>
      <c r="N71" s="12"/>
      <c r="O71" s="12"/>
      <c r="P71" s="12"/>
      <c r="Q71" s="12"/>
      <c r="R71" s="4"/>
      <c r="S71" s="4"/>
      <c r="T71" s="4"/>
      <c r="U71" s="4"/>
      <c r="V71" s="4"/>
      <c r="W71" s="4"/>
      <c r="X71" s="4"/>
      <c r="Y71" s="4"/>
      <c r="Z71" s="4"/>
    </row>
    <row r="72" ht="15.75" customHeight="1">
      <c r="A72" s="13" t="s">
        <v>32</v>
      </c>
      <c r="B72" s="14"/>
      <c r="C72" s="15">
        <f t="shared" ref="C72:Q72" si="4">SUM(C39:C71)</f>
        <v>0</v>
      </c>
      <c r="D72" s="15">
        <f t="shared" si="4"/>
        <v>0</v>
      </c>
      <c r="E72" s="16">
        <f t="shared" si="4"/>
        <v>64000</v>
      </c>
      <c r="F72" s="15">
        <f t="shared" si="4"/>
        <v>0</v>
      </c>
      <c r="G72" s="15">
        <f t="shared" si="4"/>
        <v>5500</v>
      </c>
      <c r="H72" s="15">
        <f t="shared" si="4"/>
        <v>0</v>
      </c>
      <c r="I72" s="15">
        <f t="shared" si="4"/>
        <v>1500</v>
      </c>
      <c r="J72" s="15">
        <f t="shared" si="4"/>
        <v>5000</v>
      </c>
      <c r="K72" s="15">
        <f t="shared" si="4"/>
        <v>13500</v>
      </c>
      <c r="L72" s="15">
        <f t="shared" si="4"/>
        <v>0</v>
      </c>
      <c r="M72" s="15">
        <f t="shared" si="4"/>
        <v>0</v>
      </c>
      <c r="N72" s="15">
        <f t="shared" si="4"/>
        <v>5000</v>
      </c>
      <c r="O72" s="15">
        <f t="shared" si="4"/>
        <v>0</v>
      </c>
      <c r="P72" s="15">
        <f t="shared" si="4"/>
        <v>6500</v>
      </c>
      <c r="Q72" s="15">
        <f t="shared" si="4"/>
        <v>27000</v>
      </c>
      <c r="R72" s="4"/>
      <c r="S72" s="46"/>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13" t="s">
        <v>33</v>
      </c>
      <c r="B74" s="14"/>
      <c r="C74" s="15">
        <f t="shared" ref="C74:Q74" si="5">C32+C72</f>
        <v>0</v>
      </c>
      <c r="D74" s="15">
        <f t="shared" si="5"/>
        <v>0</v>
      </c>
      <c r="E74" s="16">
        <f t="shared" si="5"/>
        <v>29500</v>
      </c>
      <c r="F74" s="15">
        <f t="shared" si="5"/>
        <v>0</v>
      </c>
      <c r="G74" s="15">
        <f t="shared" si="5"/>
        <v>500</v>
      </c>
      <c r="H74" s="15">
        <f t="shared" si="5"/>
        <v>0</v>
      </c>
      <c r="I74" s="15">
        <f t="shared" si="5"/>
        <v>750</v>
      </c>
      <c r="J74" s="15">
        <f t="shared" si="5"/>
        <v>0</v>
      </c>
      <c r="K74" s="15">
        <f t="shared" si="5"/>
        <v>13500</v>
      </c>
      <c r="L74" s="15">
        <f t="shared" si="5"/>
        <v>0</v>
      </c>
      <c r="M74" s="15">
        <f t="shared" si="5"/>
        <v>0</v>
      </c>
      <c r="N74" s="15">
        <f t="shared" si="5"/>
        <v>-13750</v>
      </c>
      <c r="O74" s="15">
        <f t="shared" si="5"/>
        <v>0</v>
      </c>
      <c r="P74" s="15">
        <f t="shared" si="5"/>
        <v>1500</v>
      </c>
      <c r="Q74" s="15">
        <f t="shared" si="5"/>
        <v>27000</v>
      </c>
      <c r="R74" s="4"/>
      <c r="S74" s="46"/>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2" width="24.78"/>
    <col customWidth="1" min="3" max="5" width="12.44"/>
    <col customWidth="1" min="6" max="17" width="10.0"/>
    <col customWidth="1" min="18" max="18" width="2.67"/>
    <col customWidth="1" min="19" max="19" width="83.33"/>
    <col customWidth="1" min="20" max="26" width="10.56"/>
  </cols>
  <sheetData>
    <row r="1" ht="15.75" customHeight="1">
      <c r="A1" s="19" t="s">
        <v>171</v>
      </c>
      <c r="B1" s="20"/>
      <c r="C1" s="20"/>
      <c r="D1" s="20"/>
      <c r="E1" s="20"/>
      <c r="F1" s="20"/>
      <c r="G1" s="20"/>
      <c r="H1" s="20"/>
      <c r="I1" s="20"/>
      <c r="J1" s="20"/>
      <c r="K1" s="20"/>
      <c r="L1" s="20"/>
      <c r="M1" s="20"/>
      <c r="N1" s="20"/>
      <c r="O1" s="20"/>
      <c r="P1" s="20"/>
      <c r="Q1" s="20"/>
      <c r="R1" s="20"/>
      <c r="S1" s="20"/>
      <c r="T1" s="4"/>
      <c r="U1" s="4"/>
      <c r="V1" s="4"/>
      <c r="W1" s="4"/>
      <c r="X1" s="4"/>
      <c r="Y1" s="4"/>
      <c r="Z1" s="4"/>
    </row>
    <row r="2" ht="15.75" customHeight="1">
      <c r="A2" s="21"/>
      <c r="T2" s="4"/>
      <c r="U2" s="4"/>
      <c r="V2" s="4"/>
      <c r="W2" s="4"/>
      <c r="X2" s="4"/>
      <c r="Y2" s="4"/>
      <c r="Z2" s="4"/>
    </row>
    <row r="3" ht="15.75" customHeight="1">
      <c r="A3" s="21"/>
      <c r="T3" s="4"/>
      <c r="U3" s="4"/>
      <c r="V3" s="4"/>
      <c r="W3" s="4"/>
      <c r="X3" s="4"/>
      <c r="Y3" s="4"/>
      <c r="Z3" s="4"/>
    </row>
    <row r="4" ht="15.75" customHeight="1">
      <c r="A4" s="47" t="str">
        <f>Forside!B4</f>
        <v>BI Athletics</v>
      </c>
      <c r="B4" s="20"/>
      <c r="C4" s="20"/>
      <c r="D4" s="20"/>
      <c r="E4" s="20"/>
      <c r="F4" s="20"/>
      <c r="G4" s="20"/>
      <c r="H4" s="20"/>
      <c r="I4" s="20"/>
      <c r="J4" s="20"/>
      <c r="K4" s="20"/>
      <c r="L4" s="20"/>
      <c r="M4" s="20"/>
      <c r="N4" s="20"/>
      <c r="O4" s="20"/>
      <c r="P4" s="20"/>
      <c r="Q4" s="20"/>
      <c r="R4" s="20"/>
      <c r="S4" s="20"/>
      <c r="T4" s="4"/>
      <c r="U4" s="4"/>
      <c r="V4" s="4"/>
      <c r="W4" s="4"/>
      <c r="X4" s="4"/>
      <c r="Y4" s="4"/>
      <c r="Z4" s="4"/>
    </row>
    <row r="5" ht="15.75" customHeight="1">
      <c r="A5" s="21"/>
      <c r="T5" s="4"/>
      <c r="U5" s="4"/>
      <c r="V5" s="4"/>
      <c r="W5" s="4"/>
      <c r="X5" s="4"/>
      <c r="Y5" s="4"/>
      <c r="Z5" s="4"/>
    </row>
    <row r="6" ht="15.75" customHeight="1">
      <c r="A6" s="21"/>
      <c r="T6" s="4"/>
      <c r="U6" s="4"/>
      <c r="V6" s="4"/>
      <c r="W6" s="4"/>
      <c r="X6" s="4"/>
      <c r="Y6" s="4"/>
      <c r="Z6" s="4"/>
    </row>
    <row r="7" ht="15.75" customHeight="1">
      <c r="A7" s="48" t="s">
        <v>162</v>
      </c>
      <c r="B7" s="2"/>
      <c r="C7" s="2"/>
      <c r="D7" s="2"/>
      <c r="E7" s="2"/>
      <c r="F7" s="2"/>
      <c r="G7" s="2"/>
      <c r="H7" s="2"/>
      <c r="I7" s="2"/>
      <c r="J7" s="2"/>
      <c r="K7" s="2"/>
      <c r="L7" s="2"/>
      <c r="M7" s="2"/>
      <c r="N7" s="2"/>
      <c r="O7" s="2"/>
      <c r="P7" s="2"/>
      <c r="Q7" s="2"/>
      <c r="R7" s="2"/>
      <c r="S7" s="2"/>
      <c r="T7" s="4"/>
      <c r="U7" s="4"/>
      <c r="V7" s="4"/>
      <c r="W7" s="4"/>
      <c r="X7" s="4"/>
      <c r="Y7" s="4"/>
      <c r="Z7" s="4"/>
    </row>
    <row r="8" ht="15.75" customHeight="1">
      <c r="A8" s="49" t="str">
        <f>MID(CELL("filename",A1),FIND("]",CELL("filename",A1))+1,255)</f>
        <v>#VALUE!</v>
      </c>
      <c r="B8" s="2"/>
      <c r="C8" s="2"/>
      <c r="D8" s="2"/>
      <c r="E8" s="2"/>
      <c r="F8" s="2"/>
      <c r="G8" s="2"/>
      <c r="H8" s="2"/>
      <c r="I8" s="2"/>
      <c r="J8" s="2"/>
      <c r="K8" s="2"/>
      <c r="L8" s="2"/>
      <c r="M8" s="2"/>
      <c r="N8" s="2"/>
      <c r="O8" s="2"/>
      <c r="P8" s="2"/>
      <c r="Q8" s="2"/>
      <c r="R8" s="2"/>
      <c r="S8" s="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5" t="s">
        <v>2</v>
      </c>
      <c r="B10" s="2"/>
      <c r="C10" s="2"/>
      <c r="D10" s="2"/>
      <c r="E10" s="2"/>
      <c r="F10" s="2"/>
      <c r="G10" s="2"/>
      <c r="H10" s="2"/>
      <c r="I10" s="2"/>
      <c r="J10" s="2"/>
      <c r="K10" s="2"/>
      <c r="L10" s="2"/>
      <c r="M10" s="2"/>
      <c r="N10" s="2"/>
      <c r="O10" s="2"/>
      <c r="P10" s="2"/>
      <c r="Q10" s="2"/>
      <c r="R10" s="2"/>
      <c r="S10" s="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6" t="s">
        <v>3</v>
      </c>
      <c r="B12" s="6" t="s">
        <v>4</v>
      </c>
      <c r="C12" s="6" t="s">
        <v>5</v>
      </c>
      <c r="D12" s="6" t="s">
        <v>6</v>
      </c>
      <c r="E12" s="7" t="s">
        <v>7</v>
      </c>
      <c r="F12" s="6" t="s">
        <v>172</v>
      </c>
      <c r="G12" s="6" t="s">
        <v>173</v>
      </c>
      <c r="H12" s="6" t="s">
        <v>174</v>
      </c>
      <c r="I12" s="6" t="s">
        <v>175</v>
      </c>
      <c r="J12" s="6" t="s">
        <v>176</v>
      </c>
      <c r="K12" s="6" t="s">
        <v>177</v>
      </c>
      <c r="L12" s="6" t="s">
        <v>178</v>
      </c>
      <c r="M12" s="6" t="s">
        <v>179</v>
      </c>
      <c r="N12" s="6" t="s">
        <v>180</v>
      </c>
      <c r="O12" s="6" t="s">
        <v>181</v>
      </c>
      <c r="P12" s="6" t="s">
        <v>182</v>
      </c>
      <c r="Q12" s="6" t="s">
        <v>183</v>
      </c>
      <c r="R12" s="45"/>
      <c r="S12" s="6" t="s">
        <v>184</v>
      </c>
      <c r="T12" s="4"/>
      <c r="U12" s="4"/>
      <c r="V12" s="4"/>
      <c r="W12" s="4"/>
      <c r="X12" s="4"/>
      <c r="Y12" s="4"/>
      <c r="Z12" s="4"/>
    </row>
    <row r="13" ht="15.75" customHeight="1">
      <c r="A13" s="8">
        <f>Kontoplan!B11</f>
        <v>3000</v>
      </c>
      <c r="B13" s="8" t="str">
        <f>Kontoplan!C11</f>
        <v>Salgsinntekter, avgiftspliktig</v>
      </c>
      <c r="C13" s="9"/>
      <c r="D13" s="9"/>
      <c r="E13" s="16">
        <f t="shared" ref="E13:E30" si="1">SUM(F13:Q13)</f>
        <v>0</v>
      </c>
      <c r="F13" s="9">
        <v>0.0</v>
      </c>
      <c r="G13" s="9">
        <v>0.0</v>
      </c>
      <c r="H13" s="9">
        <v>0.0</v>
      </c>
      <c r="I13" s="9">
        <v>0.0</v>
      </c>
      <c r="J13" s="9">
        <v>0.0</v>
      </c>
      <c r="K13" s="9">
        <v>0.0</v>
      </c>
      <c r="L13" s="9">
        <v>0.0</v>
      </c>
      <c r="M13" s="9">
        <v>0.0</v>
      </c>
      <c r="N13" s="9">
        <v>0.0</v>
      </c>
      <c r="O13" s="9">
        <v>0.0</v>
      </c>
      <c r="P13" s="9">
        <v>0.0</v>
      </c>
      <c r="Q13" s="9">
        <v>0.0</v>
      </c>
      <c r="R13" s="4"/>
      <c r="S13" s="46"/>
      <c r="T13" s="4"/>
      <c r="U13" s="4"/>
      <c r="V13" s="4"/>
      <c r="W13" s="4"/>
      <c r="X13" s="4"/>
      <c r="Y13" s="4"/>
      <c r="Z13" s="4"/>
    </row>
    <row r="14" ht="15.75" customHeight="1">
      <c r="A14" s="8">
        <f>Kontoplan!B12</f>
        <v>3009</v>
      </c>
      <c r="B14" s="8" t="str">
        <f>Kontoplan!C12</f>
        <v>Sponsorinntekt</v>
      </c>
      <c r="C14" s="9"/>
      <c r="D14" s="9"/>
      <c r="E14" s="16">
        <f t="shared" si="1"/>
        <v>0</v>
      </c>
      <c r="F14" s="9">
        <v>0.0</v>
      </c>
      <c r="G14" s="9">
        <v>0.0</v>
      </c>
      <c r="H14" s="9">
        <v>0.0</v>
      </c>
      <c r="I14" s="9">
        <v>0.0</v>
      </c>
      <c r="J14" s="9">
        <v>0.0</v>
      </c>
      <c r="K14" s="9">
        <v>0.0</v>
      </c>
      <c r="L14" s="9">
        <v>0.0</v>
      </c>
      <c r="M14" s="9">
        <v>0.0</v>
      </c>
      <c r="N14" s="9">
        <v>0.0</v>
      </c>
      <c r="O14" s="9">
        <v>0.0</v>
      </c>
      <c r="P14" s="9">
        <v>0.0</v>
      </c>
      <c r="Q14" s="9">
        <v>0.0</v>
      </c>
      <c r="R14" s="4"/>
      <c r="S14" s="46"/>
      <c r="T14" s="4"/>
      <c r="U14" s="4"/>
      <c r="V14" s="4"/>
      <c r="W14" s="4"/>
      <c r="X14" s="4"/>
      <c r="Y14" s="4"/>
      <c r="Z14" s="4"/>
    </row>
    <row r="15" ht="15.75" customHeight="1">
      <c r="A15" s="8">
        <f>Kontoplan!B13</f>
        <v>3100</v>
      </c>
      <c r="B15" s="8" t="str">
        <f>Kontoplan!C13</f>
        <v>Salgsinntekter, avgiftsfri</v>
      </c>
      <c r="C15" s="9"/>
      <c r="D15" s="9"/>
      <c r="E15" s="16">
        <f t="shared" si="1"/>
        <v>-32764.5</v>
      </c>
      <c r="F15" s="9">
        <v>-6250.0</v>
      </c>
      <c r="G15" s="9">
        <v>0.0</v>
      </c>
      <c r="H15" s="9">
        <v>-2614.5</v>
      </c>
      <c r="I15" s="9">
        <v>0.0</v>
      </c>
      <c r="J15" s="9">
        <v>0.0</v>
      </c>
      <c r="K15" s="9">
        <v>-3900.0</v>
      </c>
      <c r="L15" s="9">
        <v>0.0</v>
      </c>
      <c r="M15" s="9">
        <v>0.0</v>
      </c>
      <c r="N15" s="9">
        <v>0.0</v>
      </c>
      <c r="O15" s="9">
        <v>-20000.0</v>
      </c>
      <c r="P15" s="9">
        <v>0.0</v>
      </c>
      <c r="Q15" s="9">
        <v>0.0</v>
      </c>
      <c r="R15" s="4"/>
      <c r="S15" s="46"/>
      <c r="T15" s="4"/>
      <c r="U15" s="4"/>
      <c r="V15" s="4"/>
      <c r="W15" s="4"/>
      <c r="X15" s="4"/>
      <c r="Y15" s="4"/>
      <c r="Z15" s="4"/>
    </row>
    <row r="16" ht="15.75" customHeight="1">
      <c r="A16" s="8">
        <f>Kontoplan!B14</f>
        <v>3101</v>
      </c>
      <c r="B16" s="8" t="str">
        <f>Kontoplan!C14</f>
        <v>Dugnad</v>
      </c>
      <c r="C16" s="9"/>
      <c r="D16" s="9"/>
      <c r="E16" s="16">
        <f t="shared" si="1"/>
        <v>0</v>
      </c>
      <c r="F16" s="9">
        <v>0.0</v>
      </c>
      <c r="G16" s="9">
        <v>0.0</v>
      </c>
      <c r="H16" s="9">
        <v>0.0</v>
      </c>
      <c r="I16" s="9">
        <v>0.0</v>
      </c>
      <c r="J16" s="9">
        <v>0.0</v>
      </c>
      <c r="K16" s="9">
        <v>0.0</v>
      </c>
      <c r="L16" s="9">
        <v>0.0</v>
      </c>
      <c r="M16" s="9">
        <v>0.0</v>
      </c>
      <c r="N16" s="9">
        <v>0.0</v>
      </c>
      <c r="O16" s="9">
        <v>0.0</v>
      </c>
      <c r="P16" s="9">
        <v>0.0</v>
      </c>
      <c r="Q16" s="9">
        <v>0.0</v>
      </c>
      <c r="R16" s="4"/>
      <c r="S16" s="46"/>
      <c r="T16" s="4"/>
      <c r="U16" s="4"/>
      <c r="V16" s="4"/>
      <c r="W16" s="4"/>
      <c r="X16" s="4"/>
      <c r="Y16" s="4"/>
      <c r="Z16" s="4"/>
    </row>
    <row r="17" ht="15.75" customHeight="1">
      <c r="A17" s="8">
        <f>Kontoplan!B15</f>
        <v>3410</v>
      </c>
      <c r="B17" s="8" t="str">
        <f>Kontoplan!C15</f>
        <v>Tilskudd fra Oslo Kommune</v>
      </c>
      <c r="C17" s="9"/>
      <c r="D17" s="9"/>
      <c r="E17" s="16">
        <f t="shared" si="1"/>
        <v>0</v>
      </c>
      <c r="F17" s="9">
        <v>0.0</v>
      </c>
      <c r="G17" s="9">
        <v>0.0</v>
      </c>
      <c r="H17" s="9">
        <v>0.0</v>
      </c>
      <c r="I17" s="9">
        <v>0.0</v>
      </c>
      <c r="J17" s="9">
        <v>0.0</v>
      </c>
      <c r="K17" s="9">
        <v>0.0</v>
      </c>
      <c r="L17" s="9">
        <v>0.0</v>
      </c>
      <c r="M17" s="9">
        <v>0.0</v>
      </c>
      <c r="N17" s="9">
        <v>0.0</v>
      </c>
      <c r="O17" s="9">
        <v>0.0</v>
      </c>
      <c r="P17" s="9">
        <v>0.0</v>
      </c>
      <c r="Q17" s="9">
        <v>0.0</v>
      </c>
      <c r="R17" s="4"/>
      <c r="S17" s="46"/>
      <c r="T17" s="4"/>
      <c r="U17" s="4"/>
      <c r="V17" s="4"/>
      <c r="W17" s="4"/>
      <c r="X17" s="4"/>
      <c r="Y17" s="4"/>
      <c r="Z17" s="4"/>
    </row>
    <row r="18" ht="15.75" customHeight="1">
      <c r="A18" s="8">
        <f>Kontoplan!B16</f>
        <v>3420</v>
      </c>
      <c r="B18" s="8" t="str">
        <f>Kontoplan!C16</f>
        <v>Momskompensasjon</v>
      </c>
      <c r="C18" s="9"/>
      <c r="D18" s="9"/>
      <c r="E18" s="16">
        <f t="shared" si="1"/>
        <v>0</v>
      </c>
      <c r="F18" s="9">
        <v>0.0</v>
      </c>
      <c r="G18" s="9">
        <v>0.0</v>
      </c>
      <c r="H18" s="9">
        <v>0.0</v>
      </c>
      <c r="I18" s="9">
        <v>0.0</v>
      </c>
      <c r="J18" s="9">
        <v>0.0</v>
      </c>
      <c r="K18" s="9">
        <v>0.0</v>
      </c>
      <c r="L18" s="9">
        <v>0.0</v>
      </c>
      <c r="M18" s="9">
        <v>0.0</v>
      </c>
      <c r="N18" s="9">
        <v>0.0</v>
      </c>
      <c r="O18" s="9">
        <v>0.0</v>
      </c>
      <c r="P18" s="9">
        <v>0.0</v>
      </c>
      <c r="Q18" s="9">
        <v>0.0</v>
      </c>
      <c r="R18" s="4"/>
      <c r="S18" s="46"/>
      <c r="T18" s="4"/>
      <c r="U18" s="4"/>
      <c r="V18" s="4"/>
      <c r="W18" s="4"/>
      <c r="X18" s="4"/>
      <c r="Y18" s="4"/>
      <c r="Z18" s="4"/>
    </row>
    <row r="19" ht="15.75" customHeight="1">
      <c r="A19" s="8">
        <f>Kontoplan!B17</f>
        <v>3430</v>
      </c>
      <c r="B19" s="8" t="str">
        <f>Kontoplan!C17</f>
        <v>Grasrotandelen Norsk Tipping</v>
      </c>
      <c r="C19" s="9"/>
      <c r="D19" s="9"/>
      <c r="E19" s="16">
        <f t="shared" si="1"/>
        <v>0</v>
      </c>
      <c r="F19" s="9">
        <v>0.0</v>
      </c>
      <c r="G19" s="9">
        <v>0.0</v>
      </c>
      <c r="H19" s="9">
        <v>0.0</v>
      </c>
      <c r="I19" s="9">
        <v>0.0</v>
      </c>
      <c r="J19" s="9">
        <v>0.0</v>
      </c>
      <c r="K19" s="9">
        <v>0.0</v>
      </c>
      <c r="L19" s="9">
        <v>0.0</v>
      </c>
      <c r="M19" s="9">
        <v>0.0</v>
      </c>
      <c r="N19" s="9">
        <v>0.0</v>
      </c>
      <c r="O19" s="9">
        <v>0.0</v>
      </c>
      <c r="P19" s="9">
        <v>0.0</v>
      </c>
      <c r="Q19" s="9">
        <v>0.0</v>
      </c>
      <c r="R19" s="4"/>
      <c r="S19" s="46"/>
      <c r="T19" s="4"/>
      <c r="U19" s="4"/>
      <c r="V19" s="4"/>
      <c r="W19" s="4"/>
      <c r="X19" s="4"/>
      <c r="Y19" s="4"/>
      <c r="Z19" s="4"/>
    </row>
    <row r="20" ht="15.75" customHeight="1">
      <c r="A20" s="8">
        <f>Kontoplan!B18</f>
        <v>3900</v>
      </c>
      <c r="B20" s="8" t="str">
        <f>Kontoplan!C18</f>
        <v>Annen driftsrelatert inntekt</v>
      </c>
      <c r="C20" s="9"/>
      <c r="D20" s="9"/>
      <c r="E20" s="16">
        <f t="shared" si="1"/>
        <v>0</v>
      </c>
      <c r="F20" s="9">
        <v>0.0</v>
      </c>
      <c r="G20" s="9">
        <v>0.0</v>
      </c>
      <c r="H20" s="9">
        <v>0.0</v>
      </c>
      <c r="I20" s="9">
        <v>0.0</v>
      </c>
      <c r="J20" s="9">
        <v>0.0</v>
      </c>
      <c r="K20" s="9">
        <v>0.0</v>
      </c>
      <c r="L20" s="9">
        <v>0.0</v>
      </c>
      <c r="M20" s="9">
        <v>0.0</v>
      </c>
      <c r="N20" s="9">
        <v>0.0</v>
      </c>
      <c r="O20" s="9">
        <v>0.0</v>
      </c>
      <c r="P20" s="9">
        <v>0.0</v>
      </c>
      <c r="Q20" s="9">
        <v>0.0</v>
      </c>
      <c r="R20" s="4"/>
      <c r="S20" s="46"/>
      <c r="T20" s="4"/>
      <c r="U20" s="4"/>
      <c r="V20" s="4"/>
      <c r="W20" s="4"/>
      <c r="X20" s="4"/>
      <c r="Y20" s="4"/>
      <c r="Z20" s="4"/>
    </row>
    <row r="21" ht="15.75" customHeight="1">
      <c r="A21" s="8">
        <f>Kontoplan!B19</f>
        <v>3901</v>
      </c>
      <c r="B21" s="8" t="str">
        <f>Kontoplan!C19</f>
        <v>Internstøtte BI Athletics</v>
      </c>
      <c r="C21" s="9"/>
      <c r="D21" s="9"/>
      <c r="E21" s="16">
        <f t="shared" si="1"/>
        <v>-23865.2</v>
      </c>
      <c r="F21" s="9">
        <v>-6250.0</v>
      </c>
      <c r="G21" s="9">
        <v>0.0</v>
      </c>
      <c r="H21" s="9">
        <v>-2615.2000000000003</v>
      </c>
      <c r="I21" s="9">
        <v>0.0</v>
      </c>
      <c r="J21" s="9">
        <v>0.0</v>
      </c>
      <c r="K21" s="9">
        <v>-3600.0</v>
      </c>
      <c r="L21" s="9">
        <v>0.0</v>
      </c>
      <c r="M21" s="9">
        <v>0.0</v>
      </c>
      <c r="N21" s="9">
        <v>0.0</v>
      </c>
      <c r="O21" s="9">
        <v>-8400.0</v>
      </c>
      <c r="P21" s="9">
        <v>0.0</v>
      </c>
      <c r="Q21" s="9">
        <v>-3000.0</v>
      </c>
      <c r="R21" s="4"/>
      <c r="S21" s="46"/>
      <c r="T21" s="4"/>
      <c r="U21" s="4"/>
      <c r="V21" s="4"/>
      <c r="W21" s="4"/>
      <c r="X21" s="4"/>
      <c r="Y21" s="4"/>
      <c r="Z21" s="4"/>
    </row>
    <row r="22" ht="15.75" customHeight="1">
      <c r="A22" s="8">
        <f>Kontoplan!B20</f>
        <v>3920</v>
      </c>
      <c r="B22" s="8" t="str">
        <f>Kontoplan!C20</f>
        <v>Medlemskontingent</v>
      </c>
      <c r="C22" s="9"/>
      <c r="D22" s="9"/>
      <c r="E22" s="16">
        <f t="shared" si="1"/>
        <v>0</v>
      </c>
      <c r="F22" s="9">
        <v>0.0</v>
      </c>
      <c r="G22" s="9">
        <v>0.0</v>
      </c>
      <c r="H22" s="9">
        <v>0.0</v>
      </c>
      <c r="I22" s="9">
        <v>0.0</v>
      </c>
      <c r="J22" s="9">
        <v>0.0</v>
      </c>
      <c r="K22" s="9">
        <v>0.0</v>
      </c>
      <c r="L22" s="9">
        <v>0.0</v>
      </c>
      <c r="M22" s="9">
        <v>0.0</v>
      </c>
      <c r="N22" s="9">
        <v>0.0</v>
      </c>
      <c r="O22" s="9">
        <v>0.0</v>
      </c>
      <c r="P22" s="9">
        <v>0.0</v>
      </c>
      <c r="Q22" s="9">
        <v>0.0</v>
      </c>
      <c r="R22" s="4"/>
      <c r="S22" s="46"/>
      <c r="T22" s="4"/>
      <c r="U22" s="4"/>
      <c r="V22" s="4"/>
      <c r="W22" s="4"/>
      <c r="X22" s="4"/>
      <c r="Y22" s="4"/>
      <c r="Z22" s="4"/>
    </row>
    <row r="23" ht="15.75" customHeight="1">
      <c r="A23" s="8">
        <f>Kontoplan!B21</f>
        <v>3921</v>
      </c>
      <c r="B23" s="8" t="str">
        <f>Kontoplan!C21</f>
        <v>Gruppeavgift</v>
      </c>
      <c r="C23" s="9"/>
      <c r="D23" s="9"/>
      <c r="E23" s="16">
        <f t="shared" si="1"/>
        <v>-63500</v>
      </c>
      <c r="F23" s="9">
        <v>0.0</v>
      </c>
      <c r="G23" s="9">
        <v>0.0</v>
      </c>
      <c r="H23" s="9">
        <v>-28500.0</v>
      </c>
      <c r="I23" s="9">
        <v>0.0</v>
      </c>
      <c r="J23" s="9">
        <v>0.0</v>
      </c>
      <c r="K23" s="9">
        <v>0.0</v>
      </c>
      <c r="L23" s="9">
        <v>0.0</v>
      </c>
      <c r="M23" s="9">
        <v>0.0</v>
      </c>
      <c r="N23" s="9">
        <v>-35000.0</v>
      </c>
      <c r="O23" s="9">
        <v>0.0</v>
      </c>
      <c r="P23" s="9">
        <v>0.0</v>
      </c>
      <c r="Q23" s="9">
        <v>0.0</v>
      </c>
      <c r="R23" s="4"/>
      <c r="S23" s="46"/>
      <c r="T23" s="4"/>
      <c r="U23" s="4"/>
      <c r="V23" s="4"/>
      <c r="W23" s="4"/>
      <c r="X23" s="4"/>
      <c r="Y23" s="4"/>
      <c r="Z23" s="4"/>
    </row>
    <row r="24" ht="15.75" customHeight="1">
      <c r="A24" s="8">
        <f>Kontoplan!B22</f>
        <v>3930</v>
      </c>
      <c r="B24" s="8" t="str">
        <f>Kontoplan!C22</f>
        <v>Treningsavgift</v>
      </c>
      <c r="C24" s="9"/>
      <c r="D24" s="9"/>
      <c r="E24" s="16">
        <f t="shared" si="1"/>
        <v>0</v>
      </c>
      <c r="F24" s="9">
        <v>0.0</v>
      </c>
      <c r="G24" s="9">
        <v>0.0</v>
      </c>
      <c r="H24" s="9">
        <v>0.0</v>
      </c>
      <c r="I24" s="9">
        <v>0.0</v>
      </c>
      <c r="J24" s="9">
        <v>0.0</v>
      </c>
      <c r="K24" s="9">
        <v>0.0</v>
      </c>
      <c r="L24" s="9">
        <v>0.0</v>
      </c>
      <c r="M24" s="9">
        <v>0.0</v>
      </c>
      <c r="N24" s="9">
        <v>0.0</v>
      </c>
      <c r="O24" s="9">
        <v>0.0</v>
      </c>
      <c r="P24" s="9">
        <v>0.0</v>
      </c>
      <c r="Q24" s="9">
        <v>0.0</v>
      </c>
      <c r="R24" s="4"/>
      <c r="S24" s="46"/>
      <c r="T24" s="4"/>
      <c r="U24" s="4"/>
      <c r="V24" s="4"/>
      <c r="W24" s="4"/>
      <c r="X24" s="4"/>
      <c r="Y24" s="4"/>
      <c r="Z24" s="4"/>
    </row>
    <row r="25" ht="15.75" customHeight="1">
      <c r="A25" s="8">
        <f>Kontoplan!B23</f>
        <v>3990</v>
      </c>
      <c r="B25" s="8" t="str">
        <f>Kontoplan!C23</f>
        <v>Kontingent fra BI-studenter</v>
      </c>
      <c r="C25" s="9"/>
      <c r="D25" s="9"/>
      <c r="E25" s="16">
        <f t="shared" si="1"/>
        <v>0</v>
      </c>
      <c r="F25" s="9">
        <v>0.0</v>
      </c>
      <c r="G25" s="9">
        <v>0.0</v>
      </c>
      <c r="H25" s="9">
        <v>0.0</v>
      </c>
      <c r="I25" s="9">
        <v>0.0</v>
      </c>
      <c r="J25" s="9">
        <v>0.0</v>
      </c>
      <c r="K25" s="9">
        <v>0.0</v>
      </c>
      <c r="L25" s="9">
        <v>0.0</v>
      </c>
      <c r="M25" s="9">
        <v>0.0</v>
      </c>
      <c r="N25" s="9">
        <v>0.0</v>
      </c>
      <c r="O25" s="9">
        <v>0.0</v>
      </c>
      <c r="P25" s="9">
        <v>0.0</v>
      </c>
      <c r="Q25" s="9">
        <v>0.0</v>
      </c>
      <c r="R25" s="4"/>
      <c r="S25" s="46"/>
      <c r="T25" s="4"/>
      <c r="U25" s="4"/>
      <c r="V25" s="4"/>
      <c r="W25" s="4"/>
      <c r="X25" s="4"/>
      <c r="Y25" s="4"/>
      <c r="Z25" s="4"/>
    </row>
    <row r="26" ht="15.75" customHeight="1">
      <c r="A26" s="8">
        <f>Kontoplan!B24</f>
        <v>3991</v>
      </c>
      <c r="B26" s="8" t="str">
        <f>Kontoplan!C24</f>
        <v>Støtte fra BISO</v>
      </c>
      <c r="C26" s="9"/>
      <c r="D26" s="9"/>
      <c r="E26" s="16">
        <f t="shared" si="1"/>
        <v>0</v>
      </c>
      <c r="F26" s="9">
        <v>0.0</v>
      </c>
      <c r="G26" s="9">
        <v>0.0</v>
      </c>
      <c r="H26" s="9">
        <v>0.0</v>
      </c>
      <c r="I26" s="9">
        <v>0.0</v>
      </c>
      <c r="J26" s="9">
        <v>0.0</v>
      </c>
      <c r="K26" s="9">
        <v>0.0</v>
      </c>
      <c r="L26" s="9">
        <v>0.0</v>
      </c>
      <c r="M26" s="9">
        <v>0.0</v>
      </c>
      <c r="N26" s="9">
        <v>0.0</v>
      </c>
      <c r="O26" s="9">
        <v>0.0</v>
      </c>
      <c r="P26" s="9">
        <v>0.0</v>
      </c>
      <c r="Q26" s="9">
        <v>0.0</v>
      </c>
      <c r="R26" s="4"/>
      <c r="S26" s="46"/>
      <c r="T26" s="4"/>
      <c r="U26" s="4"/>
      <c r="V26" s="4"/>
      <c r="W26" s="4"/>
      <c r="X26" s="4"/>
      <c r="Y26" s="4"/>
      <c r="Z26" s="4"/>
    </row>
    <row r="27" ht="15.75" customHeight="1">
      <c r="A27" s="8">
        <f>Kontoplan!B25</f>
        <v>3992</v>
      </c>
      <c r="B27" s="8" t="str">
        <f>Kontoplan!C25</f>
        <v>Støtte fra BI</v>
      </c>
      <c r="C27" s="9"/>
      <c r="D27" s="9"/>
      <c r="E27" s="16">
        <f t="shared" si="1"/>
        <v>0</v>
      </c>
      <c r="F27" s="9">
        <v>0.0</v>
      </c>
      <c r="G27" s="9">
        <v>0.0</v>
      </c>
      <c r="H27" s="9">
        <v>0.0</v>
      </c>
      <c r="I27" s="9">
        <v>0.0</v>
      </c>
      <c r="J27" s="9">
        <v>0.0</v>
      </c>
      <c r="K27" s="9">
        <v>0.0</v>
      </c>
      <c r="L27" s="9">
        <v>0.0</v>
      </c>
      <c r="M27" s="9">
        <v>0.0</v>
      </c>
      <c r="N27" s="9">
        <v>0.0</v>
      </c>
      <c r="O27" s="9">
        <v>0.0</v>
      </c>
      <c r="P27" s="9">
        <v>0.0</v>
      </c>
      <c r="Q27" s="9">
        <v>0.0</v>
      </c>
      <c r="R27" s="4"/>
      <c r="S27" s="46"/>
      <c r="T27" s="4"/>
      <c r="U27" s="4"/>
      <c r="V27" s="4"/>
      <c r="W27" s="4"/>
      <c r="X27" s="4"/>
      <c r="Y27" s="4"/>
      <c r="Z27" s="4"/>
    </row>
    <row r="28" ht="15.75" customHeight="1">
      <c r="A28" s="8">
        <f>Kontoplan!B26</f>
        <v>3993</v>
      </c>
      <c r="B28" s="8" t="str">
        <f>Kontoplan!C26</f>
        <v>Støtte fra Velferdstinget</v>
      </c>
      <c r="C28" s="9"/>
      <c r="D28" s="9"/>
      <c r="E28" s="16">
        <f t="shared" si="1"/>
        <v>0</v>
      </c>
      <c r="F28" s="9">
        <v>0.0</v>
      </c>
      <c r="G28" s="9">
        <v>0.0</v>
      </c>
      <c r="H28" s="9">
        <v>0.0</v>
      </c>
      <c r="I28" s="9">
        <v>0.0</v>
      </c>
      <c r="J28" s="9">
        <v>0.0</v>
      </c>
      <c r="K28" s="9">
        <v>0.0</v>
      </c>
      <c r="L28" s="9">
        <v>0.0</v>
      </c>
      <c r="M28" s="9">
        <v>0.0</v>
      </c>
      <c r="N28" s="9">
        <v>0.0</v>
      </c>
      <c r="O28" s="9">
        <v>0.0</v>
      </c>
      <c r="P28" s="9">
        <v>0.0</v>
      </c>
      <c r="Q28" s="9">
        <v>0.0</v>
      </c>
      <c r="R28" s="4"/>
      <c r="S28" s="46"/>
      <c r="T28" s="4"/>
      <c r="U28" s="4"/>
      <c r="V28" s="4"/>
      <c r="W28" s="4"/>
      <c r="X28" s="4"/>
      <c r="Y28" s="4"/>
      <c r="Z28" s="4"/>
    </row>
    <row r="29" ht="15.75" customHeight="1">
      <c r="A29" s="8">
        <f>Kontoplan!B27</f>
        <v>3994</v>
      </c>
      <c r="B29" s="8" t="str">
        <f>Kontoplan!C27</f>
        <v>Støtte fra NSI</v>
      </c>
      <c r="C29" s="9"/>
      <c r="D29" s="9"/>
      <c r="E29" s="16">
        <f t="shared" si="1"/>
        <v>-6000</v>
      </c>
      <c r="F29" s="9">
        <v>0.0</v>
      </c>
      <c r="G29" s="9">
        <v>0.0</v>
      </c>
      <c r="H29" s="9">
        <v>0.0</v>
      </c>
      <c r="I29" s="9">
        <v>0.0</v>
      </c>
      <c r="J29" s="9">
        <v>0.0</v>
      </c>
      <c r="K29" s="9">
        <v>0.0</v>
      </c>
      <c r="L29" s="9">
        <v>0.0</v>
      </c>
      <c r="M29" s="9">
        <v>0.0</v>
      </c>
      <c r="N29" s="9">
        <v>0.0</v>
      </c>
      <c r="O29" s="9">
        <v>-6000.0</v>
      </c>
      <c r="P29" s="9">
        <v>0.0</v>
      </c>
      <c r="Q29" s="9">
        <v>0.0</v>
      </c>
      <c r="R29" s="4"/>
      <c r="S29" s="46"/>
      <c r="T29" s="4"/>
      <c r="U29" s="4"/>
      <c r="V29" s="4"/>
      <c r="W29" s="4"/>
      <c r="X29" s="4"/>
      <c r="Y29" s="4"/>
      <c r="Z29" s="4"/>
    </row>
    <row r="30" ht="15.75" customHeight="1">
      <c r="A30" s="8">
        <f>Kontoplan!B28</f>
        <v>3995</v>
      </c>
      <c r="B30" s="8" t="str">
        <f>Kontoplan!C28</f>
        <v>Annen støtte</v>
      </c>
      <c r="C30" s="9"/>
      <c r="D30" s="9"/>
      <c r="E30" s="16">
        <f t="shared" si="1"/>
        <v>0</v>
      </c>
      <c r="F30" s="9">
        <v>0.0</v>
      </c>
      <c r="G30" s="9">
        <v>0.0</v>
      </c>
      <c r="H30" s="9">
        <v>0.0</v>
      </c>
      <c r="I30" s="9">
        <v>0.0</v>
      </c>
      <c r="J30" s="9">
        <v>0.0</v>
      </c>
      <c r="K30" s="9">
        <v>0.0</v>
      </c>
      <c r="L30" s="9">
        <v>0.0</v>
      </c>
      <c r="M30" s="9">
        <v>0.0</v>
      </c>
      <c r="N30" s="9">
        <v>0.0</v>
      </c>
      <c r="O30" s="9">
        <v>0.0</v>
      </c>
      <c r="P30" s="9">
        <v>0.0</v>
      </c>
      <c r="Q30" s="9">
        <v>0.0</v>
      </c>
      <c r="R30" s="4"/>
      <c r="S30" s="46"/>
      <c r="T30" s="4"/>
      <c r="U30" s="4"/>
      <c r="V30" s="4"/>
      <c r="W30" s="4"/>
      <c r="X30" s="4"/>
      <c r="Y30" s="4"/>
      <c r="Z30" s="4"/>
    </row>
    <row r="31" ht="15.75" customHeight="1">
      <c r="A31" s="4"/>
      <c r="B31" s="4"/>
      <c r="C31" s="12"/>
      <c r="D31" s="12"/>
      <c r="E31" s="12"/>
      <c r="F31" s="12"/>
      <c r="G31" s="12"/>
      <c r="H31" s="12"/>
      <c r="I31" s="12"/>
      <c r="J31" s="12"/>
      <c r="K31" s="12"/>
      <c r="L31" s="12"/>
      <c r="M31" s="12"/>
      <c r="N31" s="12"/>
      <c r="O31" s="12"/>
      <c r="P31" s="12"/>
      <c r="Q31" s="12"/>
      <c r="R31" s="4"/>
      <c r="S31" s="4"/>
      <c r="T31" s="4"/>
      <c r="U31" s="4"/>
      <c r="V31" s="4"/>
      <c r="W31" s="4"/>
      <c r="X31" s="4"/>
      <c r="Y31" s="4"/>
      <c r="Z31" s="4"/>
    </row>
    <row r="32" ht="15.75" customHeight="1">
      <c r="A32" s="13" t="s">
        <v>30</v>
      </c>
      <c r="B32" s="14"/>
      <c r="C32" s="15">
        <f t="shared" ref="C32:Q32" si="2">SUM(C13:C31)</f>
        <v>0</v>
      </c>
      <c r="D32" s="15">
        <f t="shared" si="2"/>
        <v>0</v>
      </c>
      <c r="E32" s="16">
        <f t="shared" si="2"/>
        <v>-126129.7</v>
      </c>
      <c r="F32" s="15">
        <f t="shared" si="2"/>
        <v>-12500</v>
      </c>
      <c r="G32" s="15">
        <f t="shared" si="2"/>
        <v>0</v>
      </c>
      <c r="H32" s="15">
        <f t="shared" si="2"/>
        <v>-33729.7</v>
      </c>
      <c r="I32" s="15">
        <f t="shared" si="2"/>
        <v>0</v>
      </c>
      <c r="J32" s="15">
        <f t="shared" si="2"/>
        <v>0</v>
      </c>
      <c r="K32" s="15">
        <f t="shared" si="2"/>
        <v>-7500</v>
      </c>
      <c r="L32" s="15">
        <f t="shared" si="2"/>
        <v>0</v>
      </c>
      <c r="M32" s="15">
        <f t="shared" si="2"/>
        <v>0</v>
      </c>
      <c r="N32" s="15">
        <f t="shared" si="2"/>
        <v>-35000</v>
      </c>
      <c r="O32" s="15">
        <f t="shared" si="2"/>
        <v>-34400</v>
      </c>
      <c r="P32" s="15">
        <f t="shared" si="2"/>
        <v>0</v>
      </c>
      <c r="Q32" s="15">
        <f t="shared" si="2"/>
        <v>-3000</v>
      </c>
      <c r="R32" s="4"/>
      <c r="S32" s="46"/>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5" t="s">
        <v>31</v>
      </c>
      <c r="B36" s="2"/>
      <c r="C36" s="2"/>
      <c r="D36" s="2"/>
      <c r="E36" s="2"/>
      <c r="F36" s="2"/>
      <c r="G36" s="2"/>
      <c r="H36" s="2"/>
      <c r="I36" s="2"/>
      <c r="J36" s="2"/>
      <c r="K36" s="2"/>
      <c r="L36" s="2"/>
      <c r="M36" s="2"/>
      <c r="N36" s="2"/>
      <c r="O36" s="2"/>
      <c r="P36" s="2"/>
      <c r="Q36" s="2"/>
      <c r="R36" s="2"/>
      <c r="S36" s="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6" t="s">
        <v>3</v>
      </c>
      <c r="B38" s="6" t="s">
        <v>4</v>
      </c>
      <c r="C38" s="6" t="s">
        <v>5</v>
      </c>
      <c r="D38" s="6" t="s">
        <v>6</v>
      </c>
      <c r="E38" s="7" t="s">
        <v>7</v>
      </c>
      <c r="F38" s="6" t="s">
        <v>172</v>
      </c>
      <c r="G38" s="6" t="s">
        <v>173</v>
      </c>
      <c r="H38" s="6" t="s">
        <v>174</v>
      </c>
      <c r="I38" s="6" t="s">
        <v>175</v>
      </c>
      <c r="J38" s="6" t="s">
        <v>176</v>
      </c>
      <c r="K38" s="6" t="s">
        <v>177</v>
      </c>
      <c r="L38" s="6" t="s">
        <v>178</v>
      </c>
      <c r="M38" s="6" t="s">
        <v>179</v>
      </c>
      <c r="N38" s="6" t="s">
        <v>180</v>
      </c>
      <c r="O38" s="6" t="s">
        <v>181</v>
      </c>
      <c r="P38" s="6" t="s">
        <v>182</v>
      </c>
      <c r="Q38" s="6" t="s">
        <v>183</v>
      </c>
      <c r="R38" s="45"/>
      <c r="S38" s="6" t="s">
        <v>184</v>
      </c>
      <c r="T38" s="4"/>
      <c r="U38" s="4"/>
      <c r="V38" s="4"/>
      <c r="W38" s="4"/>
      <c r="X38" s="4"/>
      <c r="Y38" s="4"/>
      <c r="Z38" s="4"/>
    </row>
    <row r="39" ht="15.75" customHeight="1">
      <c r="A39" s="8">
        <f>Kontoplan!B29</f>
        <v>5910</v>
      </c>
      <c r="B39" s="8" t="str">
        <f>Kontoplan!C29</f>
        <v>Lunsjkort</v>
      </c>
      <c r="C39" s="9"/>
      <c r="D39" s="9"/>
      <c r="E39" s="16">
        <f t="shared" ref="E39:E70" si="3">SUM(F39:Q39)</f>
        <v>0</v>
      </c>
      <c r="F39" s="9">
        <v>0.0</v>
      </c>
      <c r="G39" s="9">
        <v>0.0</v>
      </c>
      <c r="H39" s="9">
        <v>0.0</v>
      </c>
      <c r="I39" s="9">
        <v>0.0</v>
      </c>
      <c r="J39" s="9">
        <v>0.0</v>
      </c>
      <c r="K39" s="9">
        <v>0.0</v>
      </c>
      <c r="L39" s="9">
        <v>0.0</v>
      </c>
      <c r="M39" s="9">
        <v>0.0</v>
      </c>
      <c r="N39" s="9">
        <v>0.0</v>
      </c>
      <c r="O39" s="9">
        <v>0.0</v>
      </c>
      <c r="P39" s="9">
        <v>0.0</v>
      </c>
      <c r="Q39" s="9">
        <v>0.0</v>
      </c>
      <c r="R39" s="4"/>
      <c r="S39" s="46"/>
      <c r="T39" s="4"/>
      <c r="U39" s="4"/>
      <c r="V39" s="4"/>
      <c r="W39" s="4"/>
      <c r="X39" s="4"/>
      <c r="Y39" s="4"/>
      <c r="Z39" s="4"/>
    </row>
    <row r="40" ht="15.75" customHeight="1">
      <c r="A40" s="8">
        <f>Kontoplan!B30</f>
        <v>5995</v>
      </c>
      <c r="B40" s="8" t="str">
        <f>Kontoplan!C30</f>
        <v>Styrekostnader</v>
      </c>
      <c r="C40" s="9"/>
      <c r="D40" s="9"/>
      <c r="E40" s="16">
        <f t="shared" si="3"/>
        <v>0</v>
      </c>
      <c r="F40" s="9">
        <v>0.0</v>
      </c>
      <c r="G40" s="9">
        <v>0.0</v>
      </c>
      <c r="H40" s="9">
        <v>0.0</v>
      </c>
      <c r="I40" s="9">
        <v>0.0</v>
      </c>
      <c r="J40" s="9">
        <v>0.0</v>
      </c>
      <c r="K40" s="9">
        <v>0.0</v>
      </c>
      <c r="L40" s="9">
        <v>0.0</v>
      </c>
      <c r="M40" s="9">
        <v>0.0</v>
      </c>
      <c r="N40" s="9">
        <v>0.0</v>
      </c>
      <c r="O40" s="9">
        <v>0.0</v>
      </c>
      <c r="P40" s="9">
        <v>0.0</v>
      </c>
      <c r="Q40" s="9">
        <v>0.0</v>
      </c>
      <c r="R40" s="4"/>
      <c r="S40" s="46"/>
      <c r="T40" s="4"/>
      <c r="U40" s="4"/>
      <c r="V40" s="4"/>
      <c r="W40" s="4"/>
      <c r="X40" s="4"/>
      <c r="Y40" s="4"/>
      <c r="Z40" s="4"/>
    </row>
    <row r="41" ht="15.75" customHeight="1">
      <c r="A41" s="8">
        <f>Kontoplan!B31</f>
        <v>6480</v>
      </c>
      <c r="B41" s="8" t="str">
        <f>Kontoplan!C31</f>
        <v>Leiekostnad idrett</v>
      </c>
      <c r="C41" s="9"/>
      <c r="D41" s="9"/>
      <c r="E41" s="16">
        <f t="shared" si="3"/>
        <v>74840</v>
      </c>
      <c r="F41" s="9">
        <v>0.0</v>
      </c>
      <c r="G41" s="9">
        <v>0.0</v>
      </c>
      <c r="H41" s="9">
        <v>3000.0</v>
      </c>
      <c r="I41" s="9">
        <v>30200.0</v>
      </c>
      <c r="J41" s="9">
        <v>0.0</v>
      </c>
      <c r="K41" s="9">
        <v>0.0</v>
      </c>
      <c r="L41" s="9">
        <v>0.0</v>
      </c>
      <c r="M41" s="9">
        <v>0.0</v>
      </c>
      <c r="N41" s="9">
        <v>0.0</v>
      </c>
      <c r="O41" s="9">
        <v>11440.0</v>
      </c>
      <c r="P41" s="9">
        <v>30200.0</v>
      </c>
      <c r="Q41" s="9">
        <v>0.0</v>
      </c>
      <c r="R41" s="4"/>
      <c r="S41" s="46"/>
      <c r="T41" s="4"/>
      <c r="U41" s="4"/>
      <c r="V41" s="4"/>
      <c r="W41" s="4"/>
      <c r="X41" s="4"/>
      <c r="Y41" s="4"/>
      <c r="Z41" s="4"/>
    </row>
    <row r="42" ht="15.75" customHeight="1">
      <c r="A42" s="8">
        <f>Kontoplan!B32</f>
        <v>6490</v>
      </c>
      <c r="B42" s="8" t="str">
        <f>Kontoplan!C32</f>
        <v>Leiekostnad annen</v>
      </c>
      <c r="C42" s="9"/>
      <c r="D42" s="9"/>
      <c r="E42" s="16">
        <f t="shared" si="3"/>
        <v>12000</v>
      </c>
      <c r="F42" s="9">
        <v>0.0</v>
      </c>
      <c r="G42" s="9">
        <v>0.0</v>
      </c>
      <c r="H42" s="9">
        <v>0.0</v>
      </c>
      <c r="I42" s="9">
        <v>0.0</v>
      </c>
      <c r="J42" s="9">
        <v>0.0</v>
      </c>
      <c r="K42" s="9">
        <v>0.0</v>
      </c>
      <c r="L42" s="9">
        <v>0.0</v>
      </c>
      <c r="M42" s="9">
        <v>0.0</v>
      </c>
      <c r="N42" s="9">
        <v>0.0</v>
      </c>
      <c r="O42" s="9">
        <v>12000.0</v>
      </c>
      <c r="P42" s="9">
        <v>0.0</v>
      </c>
      <c r="Q42" s="9">
        <v>0.0</v>
      </c>
      <c r="R42" s="4"/>
      <c r="S42" s="46"/>
      <c r="T42" s="4"/>
      <c r="U42" s="4"/>
      <c r="V42" s="4"/>
      <c r="W42" s="4"/>
      <c r="X42" s="4"/>
      <c r="Y42" s="4"/>
      <c r="Z42" s="4"/>
    </row>
    <row r="43" ht="15.75" customHeight="1">
      <c r="A43" s="8">
        <f>Kontoplan!B33</f>
        <v>6540</v>
      </c>
      <c r="B43" s="8" t="str">
        <f>Kontoplan!C33</f>
        <v>Idrettsutstyr</v>
      </c>
      <c r="C43" s="9"/>
      <c r="D43" s="9"/>
      <c r="E43" s="16">
        <f t="shared" si="3"/>
        <v>0</v>
      </c>
      <c r="F43" s="9">
        <v>0.0</v>
      </c>
      <c r="G43" s="9">
        <v>0.0</v>
      </c>
      <c r="H43" s="9">
        <v>0.0</v>
      </c>
      <c r="I43" s="9">
        <v>0.0</v>
      </c>
      <c r="J43" s="9">
        <v>0.0</v>
      </c>
      <c r="K43" s="9">
        <v>0.0</v>
      </c>
      <c r="L43" s="9">
        <v>0.0</v>
      </c>
      <c r="M43" s="9">
        <v>0.0</v>
      </c>
      <c r="N43" s="9">
        <v>0.0</v>
      </c>
      <c r="O43" s="9">
        <v>0.0</v>
      </c>
      <c r="P43" s="9">
        <v>0.0</v>
      </c>
      <c r="Q43" s="9">
        <v>0.0</v>
      </c>
      <c r="R43" s="4"/>
      <c r="S43" s="46"/>
      <c r="T43" s="4"/>
      <c r="U43" s="4"/>
      <c r="V43" s="4"/>
      <c r="W43" s="4"/>
      <c r="X43" s="4"/>
      <c r="Y43" s="4"/>
      <c r="Z43" s="4"/>
    </row>
    <row r="44" ht="15.75" customHeight="1">
      <c r="A44" s="8">
        <f>Kontoplan!B34</f>
        <v>6550</v>
      </c>
      <c r="B44" s="8" t="str">
        <f>Kontoplan!C34</f>
        <v>Driftsmateriale</v>
      </c>
      <c r="C44" s="9"/>
      <c r="D44" s="9"/>
      <c r="E44" s="16">
        <f t="shared" si="3"/>
        <v>0</v>
      </c>
      <c r="F44" s="9">
        <v>0.0</v>
      </c>
      <c r="G44" s="9">
        <v>0.0</v>
      </c>
      <c r="H44" s="9">
        <v>0.0</v>
      </c>
      <c r="I44" s="9">
        <v>0.0</v>
      </c>
      <c r="J44" s="9">
        <v>0.0</v>
      </c>
      <c r="K44" s="9">
        <v>0.0</v>
      </c>
      <c r="L44" s="9">
        <v>0.0</v>
      </c>
      <c r="M44" s="9">
        <v>0.0</v>
      </c>
      <c r="N44" s="9">
        <v>0.0</v>
      </c>
      <c r="O44" s="9">
        <v>0.0</v>
      </c>
      <c r="P44" s="9">
        <v>0.0</v>
      </c>
      <c r="Q44" s="9">
        <v>0.0</v>
      </c>
      <c r="R44" s="4"/>
      <c r="S44" s="46"/>
      <c r="T44" s="4"/>
      <c r="U44" s="4"/>
      <c r="V44" s="4"/>
      <c r="W44" s="4"/>
      <c r="X44" s="4"/>
      <c r="Y44" s="4"/>
      <c r="Z44" s="4"/>
    </row>
    <row r="45" ht="15.75" customHeight="1">
      <c r="A45" s="8">
        <f>Kontoplan!B35</f>
        <v>6555</v>
      </c>
      <c r="B45" s="8" t="str">
        <f>Kontoplan!C35</f>
        <v>Andre driftskostnader</v>
      </c>
      <c r="C45" s="9"/>
      <c r="D45" s="9"/>
      <c r="E45" s="16">
        <f t="shared" si="3"/>
        <v>0</v>
      </c>
      <c r="F45" s="9">
        <v>0.0</v>
      </c>
      <c r="G45" s="9">
        <v>0.0</v>
      </c>
      <c r="H45" s="9">
        <v>0.0</v>
      </c>
      <c r="I45" s="9">
        <v>0.0</v>
      </c>
      <c r="J45" s="9">
        <v>0.0</v>
      </c>
      <c r="K45" s="9">
        <v>0.0</v>
      </c>
      <c r="L45" s="9">
        <v>0.0</v>
      </c>
      <c r="M45" s="9">
        <v>0.0</v>
      </c>
      <c r="N45" s="9">
        <v>0.0</v>
      </c>
      <c r="O45" s="9">
        <v>0.0</v>
      </c>
      <c r="P45" s="9">
        <v>0.0</v>
      </c>
      <c r="Q45" s="9">
        <v>0.0</v>
      </c>
      <c r="R45" s="4"/>
      <c r="S45" s="46"/>
      <c r="T45" s="4"/>
      <c r="U45" s="4"/>
      <c r="V45" s="4"/>
      <c r="W45" s="4"/>
      <c r="X45" s="4"/>
      <c r="Y45" s="4"/>
      <c r="Z45" s="4"/>
    </row>
    <row r="46" ht="15.75" customHeight="1">
      <c r="A46" s="8">
        <f>Kontoplan!B36</f>
        <v>6571</v>
      </c>
      <c r="B46" s="8" t="str">
        <f>Kontoplan!C36</f>
        <v>Drakter</v>
      </c>
      <c r="C46" s="9"/>
      <c r="D46" s="9"/>
      <c r="E46" s="16">
        <f t="shared" si="3"/>
        <v>12500</v>
      </c>
      <c r="F46" s="9">
        <v>12500.0</v>
      </c>
      <c r="G46" s="9">
        <v>0.0</v>
      </c>
      <c r="H46" s="9">
        <v>0.0</v>
      </c>
      <c r="I46" s="9">
        <v>0.0</v>
      </c>
      <c r="J46" s="9">
        <v>0.0</v>
      </c>
      <c r="K46" s="9">
        <v>0.0</v>
      </c>
      <c r="L46" s="9">
        <v>0.0</v>
      </c>
      <c r="M46" s="9">
        <v>0.0</v>
      </c>
      <c r="N46" s="9">
        <v>0.0</v>
      </c>
      <c r="O46" s="9">
        <v>0.0</v>
      </c>
      <c r="P46" s="9">
        <v>0.0</v>
      </c>
      <c r="Q46" s="9">
        <v>0.0</v>
      </c>
      <c r="R46" s="4"/>
      <c r="S46" s="46"/>
      <c r="T46" s="4"/>
      <c r="U46" s="4"/>
      <c r="V46" s="4"/>
      <c r="W46" s="4"/>
      <c r="X46" s="4"/>
      <c r="Y46" s="4"/>
      <c r="Z46" s="4"/>
    </row>
    <row r="47" ht="15.75" customHeight="1">
      <c r="A47" s="8">
        <f>Kontoplan!B37</f>
        <v>6572</v>
      </c>
      <c r="B47" s="8" t="str">
        <f>Kontoplan!C37</f>
        <v>Annet klær</v>
      </c>
      <c r="C47" s="9"/>
      <c r="D47" s="9"/>
      <c r="E47" s="16">
        <f t="shared" si="3"/>
        <v>0</v>
      </c>
      <c r="F47" s="9">
        <v>0.0</v>
      </c>
      <c r="G47" s="9">
        <v>0.0</v>
      </c>
      <c r="H47" s="9">
        <v>0.0</v>
      </c>
      <c r="I47" s="9">
        <v>0.0</v>
      </c>
      <c r="J47" s="9">
        <v>0.0</v>
      </c>
      <c r="K47" s="9">
        <v>0.0</v>
      </c>
      <c r="L47" s="9">
        <v>0.0</v>
      </c>
      <c r="M47" s="9">
        <v>0.0</v>
      </c>
      <c r="N47" s="9">
        <v>0.0</v>
      </c>
      <c r="O47" s="9">
        <v>0.0</v>
      </c>
      <c r="P47" s="9">
        <v>0.0</v>
      </c>
      <c r="Q47" s="9">
        <v>0.0</v>
      </c>
      <c r="R47" s="4"/>
      <c r="S47" s="46"/>
      <c r="T47" s="4"/>
      <c r="U47" s="4"/>
      <c r="V47" s="4"/>
      <c r="W47" s="4"/>
      <c r="X47" s="4"/>
      <c r="Y47" s="4"/>
      <c r="Z47" s="4"/>
    </row>
    <row r="48" ht="15.75" customHeight="1">
      <c r="A48" s="8">
        <f>Kontoplan!B38</f>
        <v>6620</v>
      </c>
      <c r="B48" s="8" t="str">
        <f>Kontoplan!C38</f>
        <v>Reparasjon og vedlikehold</v>
      </c>
      <c r="C48" s="9"/>
      <c r="D48" s="9"/>
      <c r="E48" s="16">
        <f t="shared" si="3"/>
        <v>0</v>
      </c>
      <c r="F48" s="9">
        <v>0.0</v>
      </c>
      <c r="G48" s="9">
        <v>0.0</v>
      </c>
      <c r="H48" s="9">
        <v>0.0</v>
      </c>
      <c r="I48" s="9">
        <v>0.0</v>
      </c>
      <c r="J48" s="9">
        <v>0.0</v>
      </c>
      <c r="K48" s="9">
        <v>0.0</v>
      </c>
      <c r="L48" s="9">
        <v>0.0</v>
      </c>
      <c r="M48" s="9">
        <v>0.0</v>
      </c>
      <c r="N48" s="9">
        <v>0.0</v>
      </c>
      <c r="O48" s="9">
        <v>0.0</v>
      </c>
      <c r="P48" s="9">
        <v>0.0</v>
      </c>
      <c r="Q48" s="9">
        <v>0.0</v>
      </c>
      <c r="R48" s="4"/>
      <c r="S48" s="46"/>
      <c r="T48" s="4"/>
      <c r="U48" s="4"/>
      <c r="V48" s="4"/>
      <c r="W48" s="4"/>
      <c r="X48" s="4"/>
      <c r="Y48" s="4"/>
      <c r="Z48" s="4"/>
    </row>
    <row r="49" ht="15.75" customHeight="1">
      <c r="A49" s="8">
        <f>Kontoplan!B39</f>
        <v>6705</v>
      </c>
      <c r="B49" s="8" t="str">
        <f>Kontoplan!C39</f>
        <v>Regnskapshonorar</v>
      </c>
      <c r="C49" s="9"/>
      <c r="D49" s="9"/>
      <c r="E49" s="16">
        <f t="shared" si="3"/>
        <v>0</v>
      </c>
      <c r="F49" s="9">
        <v>0.0</v>
      </c>
      <c r="G49" s="9">
        <v>0.0</v>
      </c>
      <c r="H49" s="9">
        <v>0.0</v>
      </c>
      <c r="I49" s="9">
        <v>0.0</v>
      </c>
      <c r="J49" s="9">
        <v>0.0</v>
      </c>
      <c r="K49" s="9">
        <v>0.0</v>
      </c>
      <c r="L49" s="9">
        <v>0.0</v>
      </c>
      <c r="M49" s="9">
        <v>0.0</v>
      </c>
      <c r="N49" s="9">
        <v>0.0</v>
      </c>
      <c r="O49" s="9">
        <v>0.0</v>
      </c>
      <c r="P49" s="9">
        <v>0.0</v>
      </c>
      <c r="Q49" s="9">
        <v>0.0</v>
      </c>
      <c r="R49" s="4"/>
      <c r="S49" s="46"/>
      <c r="T49" s="4"/>
      <c r="U49" s="4"/>
      <c r="V49" s="4"/>
      <c r="W49" s="4"/>
      <c r="X49" s="4"/>
      <c r="Y49" s="4"/>
      <c r="Z49" s="4"/>
    </row>
    <row r="50" ht="15.75" customHeight="1">
      <c r="A50" s="8">
        <f>Kontoplan!B40</f>
        <v>6710</v>
      </c>
      <c r="B50" s="8" t="str">
        <f>Kontoplan!C40</f>
        <v>Dommerhonorar</v>
      </c>
      <c r="C50" s="9"/>
      <c r="D50" s="9"/>
      <c r="E50" s="16">
        <f t="shared" si="3"/>
        <v>0</v>
      </c>
      <c r="F50" s="9">
        <v>0.0</v>
      </c>
      <c r="G50" s="9">
        <v>0.0</v>
      </c>
      <c r="H50" s="9">
        <v>0.0</v>
      </c>
      <c r="I50" s="9">
        <v>0.0</v>
      </c>
      <c r="J50" s="9">
        <v>0.0</v>
      </c>
      <c r="K50" s="9">
        <v>0.0</v>
      </c>
      <c r="L50" s="9">
        <v>0.0</v>
      </c>
      <c r="M50" s="9">
        <v>0.0</v>
      </c>
      <c r="N50" s="9">
        <v>0.0</v>
      </c>
      <c r="O50" s="9">
        <v>0.0</v>
      </c>
      <c r="P50" s="9">
        <v>0.0</v>
      </c>
      <c r="Q50" s="9">
        <v>0.0</v>
      </c>
      <c r="R50" s="4"/>
      <c r="S50" s="46"/>
      <c r="T50" s="4"/>
      <c r="U50" s="4"/>
      <c r="V50" s="4"/>
      <c r="W50" s="4"/>
      <c r="X50" s="4"/>
      <c r="Y50" s="4"/>
      <c r="Z50" s="4"/>
    </row>
    <row r="51" ht="15.75" customHeight="1">
      <c r="A51" s="8">
        <f>Kontoplan!B41</f>
        <v>6711</v>
      </c>
      <c r="B51" s="8" t="str">
        <f>Kontoplan!C41</f>
        <v>Trenerhonorar</v>
      </c>
      <c r="C51" s="9"/>
      <c r="D51" s="9"/>
      <c r="E51" s="16">
        <f t="shared" si="3"/>
        <v>0</v>
      </c>
      <c r="F51" s="9">
        <v>0.0</v>
      </c>
      <c r="G51" s="9">
        <v>0.0</v>
      </c>
      <c r="H51" s="9">
        <v>0.0</v>
      </c>
      <c r="I51" s="9">
        <v>0.0</v>
      </c>
      <c r="J51" s="9">
        <v>0.0</v>
      </c>
      <c r="K51" s="9">
        <v>0.0</v>
      </c>
      <c r="L51" s="9">
        <v>0.0</v>
      </c>
      <c r="M51" s="9">
        <v>0.0</v>
      </c>
      <c r="N51" s="9">
        <v>0.0</v>
      </c>
      <c r="O51" s="9">
        <v>0.0</v>
      </c>
      <c r="P51" s="9">
        <v>0.0</v>
      </c>
      <c r="Q51" s="9">
        <v>0.0</v>
      </c>
      <c r="R51" s="4"/>
      <c r="S51" s="46"/>
      <c r="T51" s="4"/>
      <c r="U51" s="4"/>
      <c r="V51" s="4"/>
      <c r="W51" s="4"/>
      <c r="X51" s="4"/>
      <c r="Y51" s="4"/>
      <c r="Z51" s="4"/>
    </row>
    <row r="52" ht="15.75" customHeight="1">
      <c r="A52" s="8">
        <f>Kontoplan!B42</f>
        <v>6800</v>
      </c>
      <c r="B52" s="8" t="str">
        <f>Kontoplan!C42</f>
        <v>Kontorrekvisita</v>
      </c>
      <c r="C52" s="9"/>
      <c r="D52" s="9"/>
      <c r="E52" s="16">
        <f t="shared" si="3"/>
        <v>0</v>
      </c>
      <c r="F52" s="9">
        <v>0.0</v>
      </c>
      <c r="G52" s="9">
        <v>0.0</v>
      </c>
      <c r="H52" s="9">
        <v>0.0</v>
      </c>
      <c r="I52" s="9">
        <v>0.0</v>
      </c>
      <c r="J52" s="9">
        <v>0.0</v>
      </c>
      <c r="K52" s="9">
        <v>0.0</v>
      </c>
      <c r="L52" s="9">
        <v>0.0</v>
      </c>
      <c r="M52" s="9">
        <v>0.0</v>
      </c>
      <c r="N52" s="9">
        <v>0.0</v>
      </c>
      <c r="O52" s="9">
        <v>0.0</v>
      </c>
      <c r="P52" s="9">
        <v>0.0</v>
      </c>
      <c r="Q52" s="9">
        <v>0.0</v>
      </c>
      <c r="R52" s="4"/>
      <c r="S52" s="46"/>
      <c r="T52" s="4"/>
      <c r="U52" s="4"/>
      <c r="V52" s="4"/>
      <c r="W52" s="4"/>
      <c r="X52" s="4"/>
      <c r="Y52" s="4"/>
      <c r="Z52" s="4"/>
    </row>
    <row r="53" ht="15.75" customHeight="1">
      <c r="A53" s="8">
        <f>Kontoplan!B43</f>
        <v>6810</v>
      </c>
      <c r="B53" s="8" t="str">
        <f>Kontoplan!C43</f>
        <v>Datakostnad</v>
      </c>
      <c r="C53" s="9"/>
      <c r="D53" s="9"/>
      <c r="E53" s="16">
        <f t="shared" si="3"/>
        <v>0</v>
      </c>
      <c r="F53" s="9">
        <v>0.0</v>
      </c>
      <c r="G53" s="9">
        <v>0.0</v>
      </c>
      <c r="H53" s="9">
        <v>0.0</v>
      </c>
      <c r="I53" s="9">
        <v>0.0</v>
      </c>
      <c r="J53" s="9">
        <v>0.0</v>
      </c>
      <c r="K53" s="9">
        <v>0.0</v>
      </c>
      <c r="L53" s="9">
        <v>0.0</v>
      </c>
      <c r="M53" s="9">
        <v>0.0</v>
      </c>
      <c r="N53" s="9">
        <v>0.0</v>
      </c>
      <c r="O53" s="9">
        <v>0.0</v>
      </c>
      <c r="P53" s="9">
        <v>0.0</v>
      </c>
      <c r="Q53" s="9">
        <v>0.0</v>
      </c>
      <c r="R53" s="4"/>
      <c r="S53" s="46"/>
      <c r="T53" s="4"/>
      <c r="U53" s="4"/>
      <c r="V53" s="4"/>
      <c r="W53" s="4"/>
      <c r="X53" s="4"/>
      <c r="Y53" s="4"/>
      <c r="Z53" s="4"/>
    </row>
    <row r="54" ht="15.75" customHeight="1">
      <c r="A54" s="8">
        <f>Kontoplan!B44</f>
        <v>6860</v>
      </c>
      <c r="B54" s="8" t="str">
        <f>Kontoplan!C44</f>
        <v>Møte, kurs, oppdatering o.l</v>
      </c>
      <c r="C54" s="9"/>
      <c r="D54" s="9"/>
      <c r="E54" s="16">
        <f t="shared" si="3"/>
        <v>0</v>
      </c>
      <c r="F54" s="9">
        <v>0.0</v>
      </c>
      <c r="G54" s="9">
        <v>0.0</v>
      </c>
      <c r="H54" s="9">
        <v>0.0</v>
      </c>
      <c r="I54" s="9">
        <v>0.0</v>
      </c>
      <c r="J54" s="9">
        <v>0.0</v>
      </c>
      <c r="K54" s="9">
        <v>0.0</v>
      </c>
      <c r="L54" s="9">
        <v>0.0</v>
      </c>
      <c r="M54" s="9">
        <v>0.0</v>
      </c>
      <c r="N54" s="9">
        <v>0.0</v>
      </c>
      <c r="O54" s="9">
        <v>0.0</v>
      </c>
      <c r="P54" s="9">
        <v>0.0</v>
      </c>
      <c r="Q54" s="9">
        <v>0.0</v>
      </c>
      <c r="R54" s="4"/>
      <c r="S54" s="46"/>
      <c r="T54" s="4"/>
      <c r="U54" s="4"/>
      <c r="V54" s="4"/>
      <c r="W54" s="4"/>
      <c r="X54" s="4"/>
      <c r="Y54" s="4"/>
      <c r="Z54" s="4"/>
    </row>
    <row r="55" ht="15.75" customHeight="1">
      <c r="A55" s="8">
        <f>Kontoplan!B45</f>
        <v>6900</v>
      </c>
      <c r="B55" s="8" t="str">
        <f>Kontoplan!C45</f>
        <v>Mobil</v>
      </c>
      <c r="C55" s="9"/>
      <c r="D55" s="9"/>
      <c r="E55" s="16">
        <f t="shared" si="3"/>
        <v>0</v>
      </c>
      <c r="F55" s="9">
        <v>0.0</v>
      </c>
      <c r="G55" s="9">
        <v>0.0</v>
      </c>
      <c r="H55" s="9">
        <v>0.0</v>
      </c>
      <c r="I55" s="9">
        <v>0.0</v>
      </c>
      <c r="J55" s="9">
        <v>0.0</v>
      </c>
      <c r="K55" s="9">
        <v>0.0</v>
      </c>
      <c r="L55" s="9">
        <v>0.0</v>
      </c>
      <c r="M55" s="9">
        <v>0.0</v>
      </c>
      <c r="N55" s="9">
        <v>0.0</v>
      </c>
      <c r="O55" s="9">
        <v>0.0</v>
      </c>
      <c r="P55" s="9">
        <v>0.0</v>
      </c>
      <c r="Q55" s="9">
        <v>0.0</v>
      </c>
      <c r="R55" s="4"/>
      <c r="S55" s="46"/>
      <c r="T55" s="4"/>
      <c r="U55" s="4"/>
      <c r="V55" s="4"/>
      <c r="W55" s="4"/>
      <c r="X55" s="4"/>
      <c r="Y55" s="4"/>
      <c r="Z55" s="4"/>
    </row>
    <row r="56" ht="15.75" customHeight="1">
      <c r="A56" s="8">
        <f>Kontoplan!B46</f>
        <v>7140</v>
      </c>
      <c r="B56" s="8" t="str">
        <f>Kontoplan!C46</f>
        <v>Reisekostnad idrett</v>
      </c>
      <c r="C56" s="9"/>
      <c r="D56" s="9"/>
      <c r="E56" s="16">
        <f t="shared" si="3"/>
        <v>0</v>
      </c>
      <c r="F56" s="9">
        <v>0.0</v>
      </c>
      <c r="G56" s="9">
        <v>0.0</v>
      </c>
      <c r="H56" s="9">
        <v>0.0</v>
      </c>
      <c r="I56" s="9">
        <v>0.0</v>
      </c>
      <c r="J56" s="9">
        <v>0.0</v>
      </c>
      <c r="K56" s="9">
        <v>0.0</v>
      </c>
      <c r="L56" s="9">
        <v>0.0</v>
      </c>
      <c r="M56" s="9">
        <v>0.0</v>
      </c>
      <c r="N56" s="9">
        <v>0.0</v>
      </c>
      <c r="O56" s="9">
        <v>0.0</v>
      </c>
      <c r="P56" s="9">
        <v>0.0</v>
      </c>
      <c r="Q56" s="9">
        <v>0.0</v>
      </c>
      <c r="R56" s="4"/>
      <c r="S56" s="46"/>
      <c r="T56" s="4"/>
      <c r="U56" s="4"/>
      <c r="V56" s="4"/>
      <c r="W56" s="4"/>
      <c r="X56" s="4"/>
      <c r="Y56" s="4"/>
      <c r="Z56" s="4"/>
    </row>
    <row r="57" ht="15.75" customHeight="1">
      <c r="A57" s="8">
        <f>Kontoplan!B47</f>
        <v>7141</v>
      </c>
      <c r="B57" s="8" t="str">
        <f>Kontoplan!C47</f>
        <v>Reisekostnad annet</v>
      </c>
      <c r="C57" s="9"/>
      <c r="D57" s="9"/>
      <c r="E57" s="16">
        <f t="shared" si="3"/>
        <v>0</v>
      </c>
      <c r="F57" s="9">
        <v>0.0</v>
      </c>
      <c r="G57" s="9">
        <v>0.0</v>
      </c>
      <c r="H57" s="9">
        <v>0.0</v>
      </c>
      <c r="I57" s="9">
        <v>0.0</v>
      </c>
      <c r="J57" s="9">
        <v>0.0</v>
      </c>
      <c r="K57" s="9">
        <v>0.0</v>
      </c>
      <c r="L57" s="9">
        <v>0.0</v>
      </c>
      <c r="M57" s="9">
        <v>0.0</v>
      </c>
      <c r="N57" s="9">
        <v>0.0</v>
      </c>
      <c r="O57" s="9">
        <v>0.0</v>
      </c>
      <c r="P57" s="9">
        <v>0.0</v>
      </c>
      <c r="Q57" s="9">
        <v>0.0</v>
      </c>
      <c r="R57" s="4"/>
      <c r="S57" s="46"/>
      <c r="T57" s="4"/>
      <c r="U57" s="4"/>
      <c r="V57" s="4"/>
      <c r="W57" s="4"/>
      <c r="X57" s="4"/>
      <c r="Y57" s="4"/>
      <c r="Z57" s="4"/>
    </row>
    <row r="58" ht="15.75" customHeight="1">
      <c r="A58" s="8">
        <f>Kontoplan!B48</f>
        <v>7310</v>
      </c>
      <c r="B58" s="8" t="str">
        <f>Kontoplan!C48</f>
        <v>Arrangement, idrett</v>
      </c>
      <c r="C58" s="9"/>
      <c r="D58" s="9"/>
      <c r="E58" s="16">
        <f t="shared" si="3"/>
        <v>9304.23</v>
      </c>
      <c r="F58" s="9">
        <v>0.0</v>
      </c>
      <c r="G58" s="9">
        <v>0.0</v>
      </c>
      <c r="H58" s="9">
        <v>2230.0</v>
      </c>
      <c r="I58" s="9">
        <v>0.0</v>
      </c>
      <c r="J58" s="9">
        <v>0.0</v>
      </c>
      <c r="K58" s="9">
        <v>0.0</v>
      </c>
      <c r="L58" s="9">
        <v>0.0</v>
      </c>
      <c r="M58" s="9">
        <v>0.0</v>
      </c>
      <c r="N58" s="9">
        <v>0.0</v>
      </c>
      <c r="O58" s="9">
        <v>7074.23</v>
      </c>
      <c r="P58" s="9">
        <v>0.0</v>
      </c>
      <c r="Q58" s="9">
        <v>0.0</v>
      </c>
      <c r="R58" s="4"/>
      <c r="S58" s="46"/>
      <c r="T58" s="4"/>
      <c r="U58" s="4"/>
      <c r="V58" s="4"/>
      <c r="W58" s="4"/>
      <c r="X58" s="4"/>
      <c r="Y58" s="4"/>
      <c r="Z58" s="4"/>
    </row>
    <row r="59" ht="15.75" customHeight="1">
      <c r="A59" s="8">
        <f>Kontoplan!B49</f>
        <v>7315</v>
      </c>
      <c r="B59" s="8" t="str">
        <f>Kontoplan!C49</f>
        <v>Arrangement, ikke idrett</v>
      </c>
      <c r="C59" s="9"/>
      <c r="D59" s="9"/>
      <c r="E59" s="16">
        <f t="shared" si="3"/>
        <v>19150</v>
      </c>
      <c r="F59" s="9">
        <v>0.0</v>
      </c>
      <c r="G59" s="9">
        <v>0.0</v>
      </c>
      <c r="H59" s="9">
        <v>0.0</v>
      </c>
      <c r="I59" s="9">
        <v>0.0</v>
      </c>
      <c r="J59" s="9">
        <v>0.0</v>
      </c>
      <c r="K59" s="9">
        <v>7500.0</v>
      </c>
      <c r="L59" s="9">
        <v>0.0</v>
      </c>
      <c r="M59" s="9">
        <v>0.0</v>
      </c>
      <c r="N59" s="9">
        <v>0.0</v>
      </c>
      <c r="O59" s="9">
        <v>5400.0</v>
      </c>
      <c r="P59" s="9">
        <v>0.0</v>
      </c>
      <c r="Q59" s="9">
        <v>6250.0</v>
      </c>
      <c r="R59" s="4"/>
      <c r="S59" s="46"/>
      <c r="T59" s="4"/>
      <c r="U59" s="4"/>
      <c r="V59" s="4"/>
      <c r="W59" s="4"/>
      <c r="X59" s="4"/>
      <c r="Y59" s="4"/>
      <c r="Z59" s="4"/>
    </row>
    <row r="60" ht="15.75" customHeight="1">
      <c r="A60" s="8">
        <f>Kontoplan!B50</f>
        <v>7320</v>
      </c>
      <c r="B60" s="8" t="str">
        <f>Kontoplan!C50</f>
        <v>Markedsføring</v>
      </c>
      <c r="C60" s="9"/>
      <c r="D60" s="9"/>
      <c r="E60" s="16">
        <f t="shared" si="3"/>
        <v>250</v>
      </c>
      <c r="F60" s="9">
        <v>0.0</v>
      </c>
      <c r="G60" s="9">
        <v>0.0</v>
      </c>
      <c r="H60" s="9">
        <v>0.0</v>
      </c>
      <c r="I60" s="9">
        <v>0.0</v>
      </c>
      <c r="J60" s="9">
        <v>0.0</v>
      </c>
      <c r="K60" s="9">
        <v>0.0</v>
      </c>
      <c r="L60" s="9">
        <v>0.0</v>
      </c>
      <c r="M60" s="9">
        <v>0.0</v>
      </c>
      <c r="N60" s="9">
        <v>250.0</v>
      </c>
      <c r="O60" s="9">
        <v>0.0</v>
      </c>
      <c r="P60" s="9">
        <v>0.0</v>
      </c>
      <c r="Q60" s="9">
        <v>0.0</v>
      </c>
      <c r="R60" s="4"/>
      <c r="S60" s="46"/>
      <c r="T60" s="4"/>
      <c r="U60" s="4"/>
      <c r="V60" s="4"/>
      <c r="W60" s="4"/>
      <c r="X60" s="4"/>
      <c r="Y60" s="4"/>
      <c r="Z60" s="4"/>
    </row>
    <row r="61" ht="15.75" customHeight="1">
      <c r="A61" s="8">
        <f>Kontoplan!B51</f>
        <v>7350</v>
      </c>
      <c r="B61" s="8" t="str">
        <f>Kontoplan!C51</f>
        <v>Representasjon</v>
      </c>
      <c r="C61" s="9"/>
      <c r="D61" s="9"/>
      <c r="E61" s="16">
        <f t="shared" si="3"/>
        <v>0</v>
      </c>
      <c r="F61" s="9">
        <v>0.0</v>
      </c>
      <c r="G61" s="9">
        <v>0.0</v>
      </c>
      <c r="H61" s="9">
        <v>0.0</v>
      </c>
      <c r="I61" s="9">
        <v>0.0</v>
      </c>
      <c r="J61" s="9">
        <v>0.0</v>
      </c>
      <c r="K61" s="9">
        <v>0.0</v>
      </c>
      <c r="L61" s="9">
        <v>0.0</v>
      </c>
      <c r="M61" s="9">
        <v>0.0</v>
      </c>
      <c r="N61" s="9">
        <v>0.0</v>
      </c>
      <c r="O61" s="9">
        <v>0.0</v>
      </c>
      <c r="P61" s="9">
        <v>0.0</v>
      </c>
      <c r="Q61" s="9">
        <v>0.0</v>
      </c>
      <c r="R61" s="4"/>
      <c r="S61" s="46"/>
      <c r="T61" s="4"/>
      <c r="U61" s="4"/>
      <c r="V61" s="4"/>
      <c r="W61" s="4"/>
      <c r="X61" s="4"/>
      <c r="Y61" s="4"/>
      <c r="Z61" s="4"/>
    </row>
    <row r="62" ht="15.75" customHeight="1">
      <c r="A62" s="8">
        <f>Kontoplan!B52</f>
        <v>7401</v>
      </c>
      <c r="B62" s="8" t="str">
        <f>Kontoplan!C52</f>
        <v>Bot</v>
      </c>
      <c r="C62" s="9"/>
      <c r="D62" s="9"/>
      <c r="E62" s="16">
        <f t="shared" si="3"/>
        <v>0</v>
      </c>
      <c r="F62" s="9">
        <v>0.0</v>
      </c>
      <c r="G62" s="9">
        <v>0.0</v>
      </c>
      <c r="H62" s="9">
        <v>0.0</v>
      </c>
      <c r="I62" s="9">
        <v>0.0</v>
      </c>
      <c r="J62" s="9">
        <v>0.0</v>
      </c>
      <c r="K62" s="9">
        <v>0.0</v>
      </c>
      <c r="L62" s="9">
        <v>0.0</v>
      </c>
      <c r="M62" s="9">
        <v>0.0</v>
      </c>
      <c r="N62" s="9">
        <v>0.0</v>
      </c>
      <c r="O62" s="9">
        <v>0.0</v>
      </c>
      <c r="P62" s="9">
        <v>0.0</v>
      </c>
      <c r="Q62" s="9">
        <v>0.0</v>
      </c>
      <c r="R62" s="4"/>
      <c r="S62" s="46"/>
      <c r="T62" s="4"/>
      <c r="U62" s="4"/>
      <c r="V62" s="4"/>
      <c r="W62" s="4"/>
      <c r="X62" s="4"/>
      <c r="Y62" s="4"/>
      <c r="Z62" s="4"/>
    </row>
    <row r="63" ht="15.75" customHeight="1">
      <c r="A63" s="8">
        <f>Kontoplan!B53</f>
        <v>7410</v>
      </c>
      <c r="B63" s="8" t="str">
        <f>Kontoplan!C53</f>
        <v>Kontingent</v>
      </c>
      <c r="C63" s="9"/>
      <c r="D63" s="9"/>
      <c r="E63" s="16">
        <f t="shared" si="3"/>
        <v>0</v>
      </c>
      <c r="F63" s="9">
        <v>0.0</v>
      </c>
      <c r="G63" s="9">
        <v>0.0</v>
      </c>
      <c r="H63" s="9">
        <v>0.0</v>
      </c>
      <c r="I63" s="9">
        <v>0.0</v>
      </c>
      <c r="J63" s="9">
        <v>0.0</v>
      </c>
      <c r="K63" s="9">
        <v>0.0</v>
      </c>
      <c r="L63" s="9">
        <v>0.0</v>
      </c>
      <c r="M63" s="9">
        <v>0.0</v>
      </c>
      <c r="N63" s="9">
        <v>0.0</v>
      </c>
      <c r="O63" s="9">
        <v>0.0</v>
      </c>
      <c r="P63" s="9">
        <v>0.0</v>
      </c>
      <c r="Q63" s="9">
        <v>0.0</v>
      </c>
      <c r="R63" s="4"/>
      <c r="S63" s="46"/>
      <c r="T63" s="4"/>
      <c r="U63" s="4"/>
      <c r="V63" s="4"/>
      <c r="W63" s="4"/>
      <c r="X63" s="4"/>
      <c r="Y63" s="4"/>
      <c r="Z63" s="4"/>
    </row>
    <row r="64" ht="15.75" customHeight="1">
      <c r="A64" s="8">
        <f>Kontoplan!B54</f>
        <v>7430</v>
      </c>
      <c r="B64" s="8" t="str">
        <f>Kontoplan!C54</f>
        <v>Gave</v>
      </c>
      <c r="C64" s="9"/>
      <c r="D64" s="9"/>
      <c r="E64" s="16">
        <f t="shared" si="3"/>
        <v>0</v>
      </c>
      <c r="F64" s="9">
        <v>0.0</v>
      </c>
      <c r="G64" s="9">
        <v>0.0</v>
      </c>
      <c r="H64" s="9">
        <v>0.0</v>
      </c>
      <c r="I64" s="9">
        <v>0.0</v>
      </c>
      <c r="J64" s="9">
        <v>0.0</v>
      </c>
      <c r="K64" s="9">
        <v>0.0</v>
      </c>
      <c r="L64" s="9">
        <v>0.0</v>
      </c>
      <c r="M64" s="9">
        <v>0.0</v>
      </c>
      <c r="N64" s="9">
        <v>0.0</v>
      </c>
      <c r="O64" s="9">
        <v>0.0</v>
      </c>
      <c r="P64" s="9">
        <v>0.0</v>
      </c>
      <c r="Q64" s="9">
        <v>0.0</v>
      </c>
      <c r="R64" s="4"/>
      <c r="S64" s="46"/>
      <c r="T64" s="4"/>
      <c r="U64" s="4"/>
      <c r="V64" s="4"/>
      <c r="W64" s="4"/>
      <c r="X64" s="4"/>
      <c r="Y64" s="4"/>
      <c r="Z64" s="4"/>
    </row>
    <row r="65" ht="15.75" customHeight="1">
      <c r="A65" s="8">
        <f>Kontoplan!B55</f>
        <v>7500</v>
      </c>
      <c r="B65" s="8" t="str">
        <f>Kontoplan!C55</f>
        <v>Forsikringspremie</v>
      </c>
      <c r="C65" s="9"/>
      <c r="D65" s="9"/>
      <c r="E65" s="16">
        <f t="shared" si="3"/>
        <v>0</v>
      </c>
      <c r="F65" s="9">
        <v>0.0</v>
      </c>
      <c r="G65" s="9">
        <v>0.0</v>
      </c>
      <c r="H65" s="9">
        <v>0.0</v>
      </c>
      <c r="I65" s="9">
        <v>0.0</v>
      </c>
      <c r="J65" s="9">
        <v>0.0</v>
      </c>
      <c r="K65" s="9">
        <v>0.0</v>
      </c>
      <c r="L65" s="9">
        <v>0.0</v>
      </c>
      <c r="M65" s="9">
        <v>0.0</v>
      </c>
      <c r="N65" s="9">
        <v>0.0</v>
      </c>
      <c r="O65" s="9">
        <v>0.0</v>
      </c>
      <c r="P65" s="9">
        <v>0.0</v>
      </c>
      <c r="Q65" s="9">
        <v>0.0</v>
      </c>
      <c r="R65" s="4"/>
      <c r="S65" s="46"/>
      <c r="T65" s="4"/>
      <c r="U65" s="4"/>
      <c r="V65" s="4"/>
      <c r="W65" s="4"/>
      <c r="X65" s="4"/>
      <c r="Y65" s="4"/>
      <c r="Z65" s="4"/>
    </row>
    <row r="66" ht="15.75" customHeight="1">
      <c r="A66" s="8">
        <f>Kontoplan!B56</f>
        <v>7770</v>
      </c>
      <c r="B66" s="8" t="str">
        <f>Kontoplan!C56</f>
        <v>Bank og kortgebyr</v>
      </c>
      <c r="C66" s="9"/>
      <c r="D66" s="9"/>
      <c r="E66" s="16">
        <f t="shared" si="3"/>
        <v>0</v>
      </c>
      <c r="F66" s="9">
        <v>0.0</v>
      </c>
      <c r="G66" s="9">
        <v>0.0</v>
      </c>
      <c r="H66" s="9">
        <v>0.0</v>
      </c>
      <c r="I66" s="9">
        <v>0.0</v>
      </c>
      <c r="J66" s="9">
        <v>0.0</v>
      </c>
      <c r="K66" s="9">
        <v>0.0</v>
      </c>
      <c r="L66" s="9">
        <v>0.0</v>
      </c>
      <c r="M66" s="9">
        <v>0.0</v>
      </c>
      <c r="N66" s="9">
        <v>0.0</v>
      </c>
      <c r="O66" s="9">
        <v>0.0</v>
      </c>
      <c r="P66" s="9">
        <v>0.0</v>
      </c>
      <c r="Q66" s="9">
        <v>0.0</v>
      </c>
      <c r="R66" s="4"/>
      <c r="S66" s="46"/>
      <c r="T66" s="4"/>
      <c r="U66" s="4"/>
      <c r="V66" s="4"/>
      <c r="W66" s="4"/>
      <c r="X66" s="4"/>
      <c r="Y66" s="4"/>
      <c r="Z66" s="4"/>
    </row>
    <row r="67" ht="15.75" customHeight="1">
      <c r="A67" s="8">
        <f>Kontoplan!B57</f>
        <v>7791</v>
      </c>
      <c r="B67" s="8" t="str">
        <f>Kontoplan!C57</f>
        <v>Internstøtte grupper</v>
      </c>
      <c r="C67" s="9"/>
      <c r="D67" s="9"/>
      <c r="E67" s="16">
        <f t="shared" si="3"/>
        <v>0</v>
      </c>
      <c r="F67" s="9">
        <v>0.0</v>
      </c>
      <c r="G67" s="9">
        <v>0.0</v>
      </c>
      <c r="H67" s="9">
        <v>0.0</v>
      </c>
      <c r="I67" s="9">
        <v>0.0</v>
      </c>
      <c r="J67" s="9">
        <v>0.0</v>
      </c>
      <c r="K67" s="9">
        <v>0.0</v>
      </c>
      <c r="L67" s="9">
        <v>0.0</v>
      </c>
      <c r="M67" s="9">
        <v>0.0</v>
      </c>
      <c r="N67" s="9">
        <v>0.0</v>
      </c>
      <c r="O67" s="9">
        <v>0.0</v>
      </c>
      <c r="P67" s="9">
        <v>0.0</v>
      </c>
      <c r="Q67" s="9">
        <v>0.0</v>
      </c>
      <c r="R67" s="4"/>
      <c r="S67" s="46"/>
      <c r="T67" s="4"/>
      <c r="U67" s="4"/>
      <c r="V67" s="4"/>
      <c r="W67" s="4"/>
      <c r="X67" s="4"/>
      <c r="Y67" s="4"/>
      <c r="Z67" s="4"/>
    </row>
    <row r="68" ht="15.75" customHeight="1">
      <c r="A68" s="8">
        <f>Kontoplan!B58</f>
        <v>8050</v>
      </c>
      <c r="B68" s="8" t="str">
        <f>Kontoplan!C58</f>
        <v>Annen renteinntekt</v>
      </c>
      <c r="C68" s="9"/>
      <c r="D68" s="9"/>
      <c r="E68" s="16">
        <f t="shared" si="3"/>
        <v>0</v>
      </c>
      <c r="F68" s="9">
        <v>0.0</v>
      </c>
      <c r="G68" s="9">
        <v>0.0</v>
      </c>
      <c r="H68" s="9">
        <v>0.0</v>
      </c>
      <c r="I68" s="9">
        <v>0.0</v>
      </c>
      <c r="J68" s="9">
        <v>0.0</v>
      </c>
      <c r="K68" s="9">
        <v>0.0</v>
      </c>
      <c r="L68" s="9">
        <v>0.0</v>
      </c>
      <c r="M68" s="9">
        <v>0.0</v>
      </c>
      <c r="N68" s="9">
        <v>0.0</v>
      </c>
      <c r="O68" s="9">
        <v>0.0</v>
      </c>
      <c r="P68" s="9">
        <v>0.0</v>
      </c>
      <c r="Q68" s="9">
        <v>0.0</v>
      </c>
      <c r="R68" s="4"/>
      <c r="S68" s="46"/>
      <c r="T68" s="4"/>
      <c r="U68" s="4"/>
      <c r="V68" s="4"/>
      <c r="W68" s="4"/>
      <c r="X68" s="4"/>
      <c r="Y68" s="4"/>
      <c r="Z68" s="4"/>
    </row>
    <row r="69" ht="15.75" customHeight="1">
      <c r="A69" s="8">
        <f>Kontoplan!B59</f>
        <v>8150</v>
      </c>
      <c r="B69" s="8" t="str">
        <f>Kontoplan!C59</f>
        <v>Annen rentekostnad</v>
      </c>
      <c r="C69" s="9"/>
      <c r="D69" s="9"/>
      <c r="E69" s="16">
        <f t="shared" si="3"/>
        <v>0</v>
      </c>
      <c r="F69" s="9">
        <v>0.0</v>
      </c>
      <c r="G69" s="9">
        <v>0.0</v>
      </c>
      <c r="H69" s="9">
        <v>0.0</v>
      </c>
      <c r="I69" s="9">
        <v>0.0</v>
      </c>
      <c r="J69" s="9">
        <v>0.0</v>
      </c>
      <c r="K69" s="9">
        <v>0.0</v>
      </c>
      <c r="L69" s="9">
        <v>0.0</v>
      </c>
      <c r="M69" s="9">
        <v>0.0</v>
      </c>
      <c r="N69" s="9">
        <v>0.0</v>
      </c>
      <c r="O69" s="9">
        <v>0.0</v>
      </c>
      <c r="P69" s="9">
        <v>0.0</v>
      </c>
      <c r="Q69" s="9">
        <v>0.0</v>
      </c>
      <c r="R69" s="4"/>
      <c r="S69" s="46"/>
      <c r="T69" s="4"/>
      <c r="U69" s="4"/>
      <c r="V69" s="4"/>
      <c r="W69" s="4"/>
      <c r="X69" s="4"/>
      <c r="Y69" s="4"/>
      <c r="Z69" s="4"/>
    </row>
    <row r="70" ht="15.75" customHeight="1">
      <c r="A70" s="8">
        <f>Kontoplan!B60</f>
        <v>8170</v>
      </c>
      <c r="B70" s="8" t="str">
        <f>Kontoplan!C60</f>
        <v>Annen finanskostnad</v>
      </c>
      <c r="C70" s="9"/>
      <c r="D70" s="9"/>
      <c r="E70" s="16">
        <f t="shared" si="3"/>
        <v>0</v>
      </c>
      <c r="F70" s="9">
        <v>0.0</v>
      </c>
      <c r="G70" s="9">
        <v>0.0</v>
      </c>
      <c r="H70" s="9">
        <v>0.0</v>
      </c>
      <c r="I70" s="9">
        <v>0.0</v>
      </c>
      <c r="J70" s="9">
        <v>0.0</v>
      </c>
      <c r="K70" s="9">
        <v>0.0</v>
      </c>
      <c r="L70" s="9">
        <v>0.0</v>
      </c>
      <c r="M70" s="9">
        <v>0.0</v>
      </c>
      <c r="N70" s="9">
        <v>0.0</v>
      </c>
      <c r="O70" s="9">
        <v>0.0</v>
      </c>
      <c r="P70" s="9">
        <v>0.0</v>
      </c>
      <c r="Q70" s="9">
        <v>0.0</v>
      </c>
      <c r="R70" s="4"/>
      <c r="S70" s="46"/>
      <c r="T70" s="4"/>
      <c r="U70" s="4"/>
      <c r="V70" s="4"/>
      <c r="W70" s="4"/>
      <c r="X70" s="4"/>
      <c r="Y70" s="4"/>
      <c r="Z70" s="4"/>
    </row>
    <row r="71" ht="15.75" customHeight="1">
      <c r="A71" s="4"/>
      <c r="B71" s="4"/>
      <c r="C71" s="12"/>
      <c r="D71" s="12"/>
      <c r="E71" s="12"/>
      <c r="F71" s="12"/>
      <c r="G71" s="12"/>
      <c r="H71" s="12"/>
      <c r="I71" s="12"/>
      <c r="J71" s="12"/>
      <c r="K71" s="12"/>
      <c r="L71" s="12"/>
      <c r="M71" s="12"/>
      <c r="N71" s="12"/>
      <c r="O71" s="12"/>
      <c r="P71" s="12"/>
      <c r="Q71" s="12"/>
      <c r="R71" s="4"/>
      <c r="S71" s="4"/>
      <c r="T71" s="4"/>
      <c r="U71" s="4"/>
      <c r="V71" s="4"/>
      <c r="W71" s="4"/>
      <c r="X71" s="4"/>
      <c r="Y71" s="4"/>
      <c r="Z71" s="4"/>
    </row>
    <row r="72" ht="15.75" customHeight="1">
      <c r="A72" s="13" t="s">
        <v>32</v>
      </c>
      <c r="B72" s="14"/>
      <c r="C72" s="15">
        <f t="shared" ref="C72:Q72" si="4">SUM(C39:C71)</f>
        <v>0</v>
      </c>
      <c r="D72" s="15">
        <f t="shared" si="4"/>
        <v>0</v>
      </c>
      <c r="E72" s="16">
        <f t="shared" si="4"/>
        <v>128044.23</v>
      </c>
      <c r="F72" s="15">
        <f t="shared" si="4"/>
        <v>12500</v>
      </c>
      <c r="G72" s="15">
        <f t="shared" si="4"/>
        <v>0</v>
      </c>
      <c r="H72" s="15">
        <f t="shared" si="4"/>
        <v>5230</v>
      </c>
      <c r="I72" s="15">
        <f t="shared" si="4"/>
        <v>30200</v>
      </c>
      <c r="J72" s="15">
        <f t="shared" si="4"/>
        <v>0</v>
      </c>
      <c r="K72" s="15">
        <f t="shared" si="4"/>
        <v>7500</v>
      </c>
      <c r="L72" s="15">
        <f t="shared" si="4"/>
        <v>0</v>
      </c>
      <c r="M72" s="15">
        <f t="shared" si="4"/>
        <v>0</v>
      </c>
      <c r="N72" s="15">
        <f t="shared" si="4"/>
        <v>250</v>
      </c>
      <c r="O72" s="15">
        <f t="shared" si="4"/>
        <v>35914.23</v>
      </c>
      <c r="P72" s="15">
        <f t="shared" si="4"/>
        <v>30200</v>
      </c>
      <c r="Q72" s="15">
        <f t="shared" si="4"/>
        <v>6250</v>
      </c>
      <c r="R72" s="4"/>
      <c r="S72" s="46"/>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13" t="s">
        <v>33</v>
      </c>
      <c r="B74" s="14"/>
      <c r="C74" s="15">
        <f t="shared" ref="C74:Q74" si="5">C32+C72</f>
        <v>0</v>
      </c>
      <c r="D74" s="15">
        <f t="shared" si="5"/>
        <v>0</v>
      </c>
      <c r="E74" s="16">
        <f t="shared" si="5"/>
        <v>1914.53</v>
      </c>
      <c r="F74" s="15">
        <f t="shared" si="5"/>
        <v>0</v>
      </c>
      <c r="G74" s="15">
        <f t="shared" si="5"/>
        <v>0</v>
      </c>
      <c r="H74" s="15">
        <f t="shared" si="5"/>
        <v>-28499.7</v>
      </c>
      <c r="I74" s="15">
        <f t="shared" si="5"/>
        <v>30200</v>
      </c>
      <c r="J74" s="15">
        <f t="shared" si="5"/>
        <v>0</v>
      </c>
      <c r="K74" s="15">
        <f t="shared" si="5"/>
        <v>0</v>
      </c>
      <c r="L74" s="15">
        <f t="shared" si="5"/>
        <v>0</v>
      </c>
      <c r="M74" s="15">
        <f t="shared" si="5"/>
        <v>0</v>
      </c>
      <c r="N74" s="15">
        <f t="shared" si="5"/>
        <v>-34750</v>
      </c>
      <c r="O74" s="15">
        <f t="shared" si="5"/>
        <v>1514.23</v>
      </c>
      <c r="P74" s="15">
        <f t="shared" si="5"/>
        <v>30200</v>
      </c>
      <c r="Q74" s="15">
        <f t="shared" si="5"/>
        <v>3250</v>
      </c>
      <c r="R74" s="4"/>
      <c r="S74" s="46"/>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paperSize="9" orientation="portrait"/>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4.0" topLeftCell="C5" activePane="bottomRight" state="frozen"/>
      <selection activeCell="C1" sqref="C1" pane="topRight"/>
      <selection activeCell="A5" sqref="A5" pane="bottomLeft"/>
      <selection activeCell="C5" sqref="C5" pane="bottomRight"/>
    </sheetView>
  </sheetViews>
  <sheetFormatPr customHeight="1" defaultColWidth="11.22" defaultRowHeight="15.0"/>
  <cols>
    <col customWidth="1" min="1" max="1" width="10.78"/>
    <col customWidth="1" min="2" max="2" width="24.78"/>
    <col customWidth="1" min="3" max="5" width="12.44"/>
    <col customWidth="1" min="6" max="17" width="10.0"/>
    <col customWidth="1" min="18" max="18" width="2.67"/>
    <col customWidth="1" min="19" max="19" width="83.33"/>
    <col customWidth="1" min="20" max="26" width="10.56"/>
  </cols>
  <sheetData>
    <row r="1" ht="15.75" customHeight="1">
      <c r="A1" s="19" t="s">
        <v>171</v>
      </c>
      <c r="B1" s="20"/>
      <c r="C1" s="20"/>
      <c r="D1" s="20"/>
      <c r="E1" s="20"/>
      <c r="F1" s="20"/>
      <c r="G1" s="20"/>
      <c r="H1" s="20"/>
      <c r="I1" s="20"/>
      <c r="J1" s="20"/>
      <c r="K1" s="20"/>
      <c r="L1" s="20"/>
      <c r="M1" s="20"/>
      <c r="N1" s="20"/>
      <c r="O1" s="20"/>
      <c r="P1" s="20"/>
      <c r="Q1" s="20"/>
      <c r="R1" s="20"/>
      <c r="S1" s="20"/>
      <c r="T1" s="4"/>
      <c r="U1" s="4"/>
      <c r="V1" s="4"/>
      <c r="W1" s="4"/>
      <c r="X1" s="4"/>
      <c r="Y1" s="4"/>
      <c r="Z1" s="4"/>
    </row>
    <row r="2" ht="15.75" customHeight="1">
      <c r="A2" s="21"/>
      <c r="T2" s="4"/>
      <c r="U2" s="4"/>
      <c r="V2" s="4"/>
      <c r="W2" s="4"/>
      <c r="X2" s="4"/>
      <c r="Y2" s="4"/>
      <c r="Z2" s="4"/>
    </row>
    <row r="3" ht="15.75" customHeight="1">
      <c r="A3" s="21"/>
      <c r="T3" s="4"/>
      <c r="U3" s="4"/>
      <c r="V3" s="4"/>
      <c r="W3" s="4"/>
      <c r="X3" s="4"/>
      <c r="Y3" s="4"/>
      <c r="Z3" s="4"/>
    </row>
    <row r="4" ht="15.75" customHeight="1">
      <c r="A4" s="47" t="str">
        <f>Forside!B4</f>
        <v>BI Athletics</v>
      </c>
      <c r="B4" s="20"/>
      <c r="C4" s="20"/>
      <c r="D4" s="20"/>
      <c r="E4" s="20"/>
      <c r="F4" s="20"/>
      <c r="G4" s="20"/>
      <c r="H4" s="20"/>
      <c r="I4" s="20"/>
      <c r="J4" s="20"/>
      <c r="K4" s="20"/>
      <c r="L4" s="20"/>
      <c r="M4" s="20"/>
      <c r="N4" s="20"/>
      <c r="O4" s="20"/>
      <c r="P4" s="20"/>
      <c r="Q4" s="20"/>
      <c r="R4" s="20"/>
      <c r="S4" s="20"/>
      <c r="T4" s="4"/>
      <c r="U4" s="4"/>
      <c r="V4" s="4"/>
      <c r="W4" s="4"/>
      <c r="X4" s="4"/>
      <c r="Y4" s="4"/>
      <c r="Z4" s="4"/>
    </row>
    <row r="5" ht="15.75" customHeight="1">
      <c r="A5" s="21"/>
      <c r="T5" s="4"/>
      <c r="U5" s="4"/>
      <c r="V5" s="4"/>
      <c r="W5" s="4"/>
      <c r="X5" s="4"/>
      <c r="Y5" s="4"/>
      <c r="Z5" s="4"/>
    </row>
    <row r="6" ht="15.75" customHeight="1">
      <c r="A6" s="21"/>
      <c r="T6" s="4"/>
      <c r="U6" s="4"/>
      <c r="V6" s="4"/>
      <c r="W6" s="4"/>
      <c r="X6" s="4"/>
      <c r="Y6" s="4"/>
      <c r="Z6" s="4"/>
    </row>
    <row r="7" ht="15.75" customHeight="1">
      <c r="A7" s="48" t="s">
        <v>162</v>
      </c>
      <c r="B7" s="2"/>
      <c r="C7" s="2"/>
      <c r="D7" s="2"/>
      <c r="E7" s="2"/>
      <c r="F7" s="2"/>
      <c r="G7" s="2"/>
      <c r="H7" s="2"/>
      <c r="I7" s="2"/>
      <c r="J7" s="2"/>
      <c r="K7" s="2"/>
      <c r="L7" s="2"/>
      <c r="M7" s="2"/>
      <c r="N7" s="2"/>
      <c r="O7" s="2"/>
      <c r="P7" s="2"/>
      <c r="Q7" s="2"/>
      <c r="R7" s="2"/>
      <c r="S7" s="2"/>
      <c r="T7" s="4"/>
      <c r="U7" s="4"/>
      <c r="V7" s="4"/>
      <c r="W7" s="4"/>
      <c r="X7" s="4"/>
      <c r="Y7" s="4"/>
      <c r="Z7" s="4"/>
    </row>
    <row r="8" ht="15.75" customHeight="1">
      <c r="A8" s="49" t="str">
        <f>MID(CELL("filename",A1),FIND("]",CELL("filename",A1))+1,255)</f>
        <v>#VALUE!</v>
      </c>
      <c r="B8" s="2"/>
      <c r="C8" s="2"/>
      <c r="D8" s="2"/>
      <c r="E8" s="2"/>
      <c r="F8" s="2"/>
      <c r="G8" s="2"/>
      <c r="H8" s="2"/>
      <c r="I8" s="2"/>
      <c r="J8" s="2"/>
      <c r="K8" s="2"/>
      <c r="L8" s="2"/>
      <c r="M8" s="2"/>
      <c r="N8" s="2"/>
      <c r="O8" s="2"/>
      <c r="P8" s="2"/>
      <c r="Q8" s="2"/>
      <c r="R8" s="2"/>
      <c r="S8" s="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5" t="s">
        <v>2</v>
      </c>
      <c r="B10" s="2"/>
      <c r="C10" s="2"/>
      <c r="D10" s="2"/>
      <c r="E10" s="2"/>
      <c r="F10" s="2"/>
      <c r="G10" s="2"/>
      <c r="H10" s="2"/>
      <c r="I10" s="2"/>
      <c r="J10" s="2"/>
      <c r="K10" s="2"/>
      <c r="L10" s="2"/>
      <c r="M10" s="2"/>
      <c r="N10" s="2"/>
      <c r="O10" s="2"/>
      <c r="P10" s="2"/>
      <c r="Q10" s="2"/>
      <c r="R10" s="2"/>
      <c r="S10" s="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6" t="s">
        <v>3</v>
      </c>
      <c r="B12" s="6" t="s">
        <v>4</v>
      </c>
      <c r="C12" s="6" t="s">
        <v>5</v>
      </c>
      <c r="D12" s="6" t="s">
        <v>6</v>
      </c>
      <c r="E12" s="7" t="s">
        <v>7</v>
      </c>
      <c r="F12" s="6" t="s">
        <v>172</v>
      </c>
      <c r="G12" s="6" t="s">
        <v>173</v>
      </c>
      <c r="H12" s="6" t="s">
        <v>174</v>
      </c>
      <c r="I12" s="6" t="s">
        <v>175</v>
      </c>
      <c r="J12" s="6" t="s">
        <v>176</v>
      </c>
      <c r="K12" s="6" t="s">
        <v>177</v>
      </c>
      <c r="L12" s="6" t="s">
        <v>178</v>
      </c>
      <c r="M12" s="6" t="s">
        <v>179</v>
      </c>
      <c r="N12" s="6" t="s">
        <v>180</v>
      </c>
      <c r="O12" s="6" t="s">
        <v>181</v>
      </c>
      <c r="P12" s="6" t="s">
        <v>182</v>
      </c>
      <c r="Q12" s="6" t="s">
        <v>183</v>
      </c>
      <c r="R12" s="45"/>
      <c r="S12" s="6" t="s">
        <v>184</v>
      </c>
      <c r="T12" s="4"/>
      <c r="U12" s="4"/>
      <c r="V12" s="4"/>
      <c r="W12" s="4"/>
      <c r="X12" s="4"/>
      <c r="Y12" s="4"/>
      <c r="Z12" s="4"/>
    </row>
    <row r="13" ht="15.75" customHeight="1">
      <c r="A13" s="8">
        <f>Kontoplan!B11</f>
        <v>3000</v>
      </c>
      <c r="B13" s="8" t="str">
        <f>Kontoplan!C11</f>
        <v>Salgsinntekter, avgiftspliktig</v>
      </c>
      <c r="C13" s="9"/>
      <c r="D13" s="9"/>
      <c r="E13" s="16">
        <f t="shared" ref="E13:E30" si="1">SUM(F13:Q13)</f>
        <v>0</v>
      </c>
      <c r="F13" s="9">
        <v>0.0</v>
      </c>
      <c r="G13" s="9">
        <v>0.0</v>
      </c>
      <c r="H13" s="9">
        <v>0.0</v>
      </c>
      <c r="I13" s="9">
        <v>0.0</v>
      </c>
      <c r="J13" s="9">
        <v>0.0</v>
      </c>
      <c r="K13" s="9">
        <v>0.0</v>
      </c>
      <c r="L13" s="9">
        <v>0.0</v>
      </c>
      <c r="M13" s="9">
        <v>0.0</v>
      </c>
      <c r="N13" s="9">
        <v>0.0</v>
      </c>
      <c r="O13" s="9">
        <v>0.0</v>
      </c>
      <c r="P13" s="9">
        <v>0.0</v>
      </c>
      <c r="Q13" s="9">
        <v>0.0</v>
      </c>
      <c r="R13" s="4"/>
      <c r="S13" s="46"/>
      <c r="T13" s="4"/>
      <c r="U13" s="4"/>
      <c r="V13" s="4"/>
      <c r="W13" s="4"/>
      <c r="X13" s="4"/>
      <c r="Y13" s="4"/>
      <c r="Z13" s="4"/>
    </row>
    <row r="14" ht="15.75" customHeight="1">
      <c r="A14" s="8">
        <f>Kontoplan!B12</f>
        <v>3009</v>
      </c>
      <c r="B14" s="8" t="str">
        <f>Kontoplan!C12</f>
        <v>Sponsorinntekt</v>
      </c>
      <c r="C14" s="9"/>
      <c r="D14" s="9"/>
      <c r="E14" s="16">
        <f t="shared" si="1"/>
        <v>0</v>
      </c>
      <c r="F14" s="9">
        <v>0.0</v>
      </c>
      <c r="G14" s="9">
        <v>0.0</v>
      </c>
      <c r="H14" s="9">
        <v>0.0</v>
      </c>
      <c r="I14" s="9">
        <v>0.0</v>
      </c>
      <c r="J14" s="9">
        <v>0.0</v>
      </c>
      <c r="K14" s="9">
        <v>0.0</v>
      </c>
      <c r="L14" s="9">
        <v>0.0</v>
      </c>
      <c r="M14" s="9">
        <v>0.0</v>
      </c>
      <c r="N14" s="9">
        <v>0.0</v>
      </c>
      <c r="O14" s="9">
        <v>0.0</v>
      </c>
      <c r="P14" s="9">
        <v>0.0</v>
      </c>
      <c r="Q14" s="9">
        <v>0.0</v>
      </c>
      <c r="R14" s="4"/>
      <c r="S14" s="46"/>
      <c r="T14" s="4"/>
      <c r="U14" s="4"/>
      <c r="V14" s="4"/>
      <c r="W14" s="4"/>
      <c r="X14" s="4"/>
      <c r="Y14" s="4"/>
      <c r="Z14" s="4"/>
    </row>
    <row r="15" ht="15.75" customHeight="1">
      <c r="A15" s="8">
        <f>Kontoplan!B13</f>
        <v>3100</v>
      </c>
      <c r="B15" s="8" t="str">
        <f>Kontoplan!C13</f>
        <v>Salgsinntekter, avgiftsfri</v>
      </c>
      <c r="C15" s="9"/>
      <c r="D15" s="9"/>
      <c r="E15" s="16">
        <f t="shared" si="1"/>
        <v>-250415</v>
      </c>
      <c r="F15" s="9">
        <v>0.0</v>
      </c>
      <c r="G15" s="9">
        <v>0.0</v>
      </c>
      <c r="H15" s="9">
        <v>-96760.0</v>
      </c>
      <c r="I15" s="9">
        <v>-37600.0</v>
      </c>
      <c r="J15" s="9">
        <v>0.0</v>
      </c>
      <c r="K15" s="9">
        <v>-14100.0</v>
      </c>
      <c r="L15" s="9">
        <v>0.0</v>
      </c>
      <c r="M15" s="9">
        <v>0.0</v>
      </c>
      <c r="N15" s="9">
        <v>-16000.0</v>
      </c>
      <c r="O15" s="9">
        <v>-51410.0</v>
      </c>
      <c r="P15" s="9">
        <v>-21385.0</v>
      </c>
      <c r="Q15" s="9">
        <v>-13160.0</v>
      </c>
      <c r="R15" s="4"/>
      <c r="S15" s="46"/>
      <c r="T15" s="4"/>
      <c r="U15" s="4"/>
      <c r="V15" s="4"/>
      <c r="W15" s="4"/>
      <c r="X15" s="4"/>
      <c r="Y15" s="4"/>
      <c r="Z15" s="4"/>
    </row>
    <row r="16" ht="15.75" customHeight="1">
      <c r="A16" s="8">
        <f>Kontoplan!B14</f>
        <v>3101</v>
      </c>
      <c r="B16" s="8" t="str">
        <f>Kontoplan!C14</f>
        <v>Dugnad</v>
      </c>
      <c r="C16" s="9"/>
      <c r="D16" s="9"/>
      <c r="E16" s="16">
        <f t="shared" si="1"/>
        <v>-16000</v>
      </c>
      <c r="F16" s="9">
        <v>0.0</v>
      </c>
      <c r="G16" s="9">
        <v>-11000.0</v>
      </c>
      <c r="H16" s="9">
        <v>0.0</v>
      </c>
      <c r="I16" s="9">
        <v>0.0</v>
      </c>
      <c r="J16" s="9">
        <v>0.0</v>
      </c>
      <c r="K16" s="9">
        <v>0.0</v>
      </c>
      <c r="L16" s="9">
        <v>0.0</v>
      </c>
      <c r="M16" s="9">
        <v>0.0</v>
      </c>
      <c r="N16" s="9">
        <v>-5000.0</v>
      </c>
      <c r="O16" s="9">
        <v>0.0</v>
      </c>
      <c r="P16" s="9">
        <v>0.0</v>
      </c>
      <c r="Q16" s="9">
        <v>0.0</v>
      </c>
      <c r="R16" s="4"/>
      <c r="S16" s="46"/>
      <c r="T16" s="4"/>
      <c r="U16" s="4"/>
      <c r="V16" s="4"/>
      <c r="W16" s="4"/>
      <c r="X16" s="4"/>
      <c r="Y16" s="4"/>
      <c r="Z16" s="4"/>
    </row>
    <row r="17" ht="15.75" customHeight="1">
      <c r="A17" s="8">
        <f>Kontoplan!B15</f>
        <v>3410</v>
      </c>
      <c r="B17" s="8" t="str">
        <f>Kontoplan!C15</f>
        <v>Tilskudd fra Oslo Kommune</v>
      </c>
      <c r="C17" s="9"/>
      <c r="D17" s="9"/>
      <c r="E17" s="16">
        <f t="shared" si="1"/>
        <v>0</v>
      </c>
      <c r="F17" s="9">
        <v>0.0</v>
      </c>
      <c r="G17" s="9">
        <v>0.0</v>
      </c>
      <c r="H17" s="9">
        <v>0.0</v>
      </c>
      <c r="I17" s="9">
        <v>0.0</v>
      </c>
      <c r="J17" s="9">
        <v>0.0</v>
      </c>
      <c r="K17" s="9">
        <v>0.0</v>
      </c>
      <c r="L17" s="9">
        <v>0.0</v>
      </c>
      <c r="M17" s="9">
        <v>0.0</v>
      </c>
      <c r="N17" s="9">
        <v>0.0</v>
      </c>
      <c r="O17" s="9">
        <v>0.0</v>
      </c>
      <c r="P17" s="9">
        <v>0.0</v>
      </c>
      <c r="Q17" s="9">
        <v>0.0</v>
      </c>
      <c r="R17" s="4"/>
      <c r="S17" s="46"/>
      <c r="T17" s="4"/>
      <c r="U17" s="4"/>
      <c r="V17" s="4"/>
      <c r="W17" s="4"/>
      <c r="X17" s="4"/>
      <c r="Y17" s="4"/>
      <c r="Z17" s="4"/>
    </row>
    <row r="18" ht="15.75" customHeight="1">
      <c r="A18" s="8">
        <f>Kontoplan!B16</f>
        <v>3420</v>
      </c>
      <c r="B18" s="8" t="str">
        <f>Kontoplan!C16</f>
        <v>Momskompensasjon</v>
      </c>
      <c r="C18" s="9"/>
      <c r="D18" s="9"/>
      <c r="E18" s="16">
        <f t="shared" si="1"/>
        <v>0</v>
      </c>
      <c r="F18" s="9">
        <v>0.0</v>
      </c>
      <c r="G18" s="9">
        <v>0.0</v>
      </c>
      <c r="H18" s="9">
        <v>0.0</v>
      </c>
      <c r="I18" s="9">
        <v>0.0</v>
      </c>
      <c r="J18" s="9">
        <v>0.0</v>
      </c>
      <c r="K18" s="9">
        <v>0.0</v>
      </c>
      <c r="L18" s="9">
        <v>0.0</v>
      </c>
      <c r="M18" s="9">
        <v>0.0</v>
      </c>
      <c r="N18" s="9">
        <v>0.0</v>
      </c>
      <c r="O18" s="9">
        <v>0.0</v>
      </c>
      <c r="P18" s="9">
        <v>0.0</v>
      </c>
      <c r="Q18" s="9">
        <v>0.0</v>
      </c>
      <c r="R18" s="4"/>
      <c r="S18" s="46"/>
      <c r="T18" s="4"/>
      <c r="U18" s="4"/>
      <c r="V18" s="4"/>
      <c r="W18" s="4"/>
      <c r="X18" s="4"/>
      <c r="Y18" s="4"/>
      <c r="Z18" s="4"/>
    </row>
    <row r="19" ht="15.75" customHeight="1">
      <c r="A19" s="8">
        <f>Kontoplan!B17</f>
        <v>3430</v>
      </c>
      <c r="B19" s="8" t="str">
        <f>Kontoplan!C17</f>
        <v>Grasrotandelen Norsk Tipping</v>
      </c>
      <c r="C19" s="9"/>
      <c r="D19" s="9"/>
      <c r="E19" s="16">
        <f t="shared" si="1"/>
        <v>0</v>
      </c>
      <c r="F19" s="9">
        <v>0.0</v>
      </c>
      <c r="G19" s="9">
        <v>0.0</v>
      </c>
      <c r="H19" s="9">
        <v>0.0</v>
      </c>
      <c r="I19" s="9">
        <v>0.0</v>
      </c>
      <c r="J19" s="9">
        <v>0.0</v>
      </c>
      <c r="K19" s="9">
        <v>0.0</v>
      </c>
      <c r="L19" s="9">
        <v>0.0</v>
      </c>
      <c r="M19" s="9">
        <v>0.0</v>
      </c>
      <c r="N19" s="9">
        <v>0.0</v>
      </c>
      <c r="O19" s="9">
        <v>0.0</v>
      </c>
      <c r="P19" s="9">
        <v>0.0</v>
      </c>
      <c r="Q19" s="9">
        <v>0.0</v>
      </c>
      <c r="R19" s="4"/>
      <c r="S19" s="46"/>
      <c r="T19" s="4"/>
      <c r="U19" s="4"/>
      <c r="V19" s="4"/>
      <c r="W19" s="4"/>
      <c r="X19" s="4"/>
      <c r="Y19" s="4"/>
      <c r="Z19" s="4"/>
    </row>
    <row r="20" ht="15.75" customHeight="1">
      <c r="A20" s="8">
        <f>Kontoplan!B18</f>
        <v>3900</v>
      </c>
      <c r="B20" s="8" t="str">
        <f>Kontoplan!C18</f>
        <v>Annen driftsrelatert inntekt</v>
      </c>
      <c r="C20" s="9"/>
      <c r="D20" s="9"/>
      <c r="E20" s="16">
        <f t="shared" si="1"/>
        <v>0</v>
      </c>
      <c r="F20" s="9">
        <v>0.0</v>
      </c>
      <c r="G20" s="9">
        <v>0.0</v>
      </c>
      <c r="H20" s="9">
        <v>0.0</v>
      </c>
      <c r="I20" s="9">
        <v>0.0</v>
      </c>
      <c r="J20" s="9">
        <v>0.0</v>
      </c>
      <c r="K20" s="9">
        <v>0.0</v>
      </c>
      <c r="L20" s="9">
        <v>0.0</v>
      </c>
      <c r="M20" s="9">
        <v>0.0</v>
      </c>
      <c r="N20" s="9">
        <v>0.0</v>
      </c>
      <c r="O20" s="9">
        <v>0.0</v>
      </c>
      <c r="P20" s="9">
        <v>0.0</v>
      </c>
      <c r="Q20" s="9">
        <v>0.0</v>
      </c>
      <c r="R20" s="4"/>
      <c r="S20" s="46"/>
      <c r="T20" s="4"/>
      <c r="U20" s="4"/>
      <c r="V20" s="4"/>
      <c r="W20" s="4"/>
      <c r="X20" s="4"/>
      <c r="Y20" s="4"/>
      <c r="Z20" s="4"/>
    </row>
    <row r="21" ht="15.75" customHeight="1">
      <c r="A21" s="8">
        <f>Kontoplan!B19</f>
        <v>3901</v>
      </c>
      <c r="B21" s="8" t="str">
        <f>Kontoplan!C19</f>
        <v>Internstøtte BI Athletics</v>
      </c>
      <c r="C21" s="9"/>
      <c r="D21" s="9"/>
      <c r="E21" s="16">
        <f t="shared" si="1"/>
        <v>-82585</v>
      </c>
      <c r="F21" s="9">
        <v>0.0</v>
      </c>
      <c r="G21" s="9">
        <v>0.0</v>
      </c>
      <c r="H21" s="9">
        <v>-33340.0</v>
      </c>
      <c r="I21" s="9">
        <v>-2400.0</v>
      </c>
      <c r="J21" s="9">
        <v>0.0</v>
      </c>
      <c r="K21" s="9">
        <v>-10500.0</v>
      </c>
      <c r="L21" s="9">
        <v>0.0</v>
      </c>
      <c r="M21" s="9">
        <v>0.0</v>
      </c>
      <c r="N21" s="9">
        <v>-4400.0</v>
      </c>
      <c r="O21" s="9">
        <v>-10640.0</v>
      </c>
      <c r="P21" s="9">
        <v>-15665.0</v>
      </c>
      <c r="Q21" s="9">
        <v>-5640.0</v>
      </c>
      <c r="R21" s="4"/>
      <c r="S21" s="46"/>
      <c r="T21" s="4"/>
      <c r="U21" s="4"/>
      <c r="V21" s="4"/>
      <c r="W21" s="4"/>
      <c r="X21" s="4"/>
      <c r="Y21" s="4"/>
      <c r="Z21" s="4"/>
    </row>
    <row r="22" ht="15.75" customHeight="1">
      <c r="A22" s="8">
        <f>Kontoplan!B20</f>
        <v>3920</v>
      </c>
      <c r="B22" s="8" t="str">
        <f>Kontoplan!C20</f>
        <v>Medlemskontingent</v>
      </c>
      <c r="C22" s="9"/>
      <c r="D22" s="9"/>
      <c r="E22" s="16">
        <f t="shared" si="1"/>
        <v>0</v>
      </c>
      <c r="F22" s="9">
        <v>0.0</v>
      </c>
      <c r="G22" s="9">
        <v>0.0</v>
      </c>
      <c r="H22" s="9">
        <v>0.0</v>
      </c>
      <c r="I22" s="9">
        <v>0.0</v>
      </c>
      <c r="J22" s="9">
        <v>0.0</v>
      </c>
      <c r="K22" s="9">
        <v>0.0</v>
      </c>
      <c r="L22" s="9">
        <v>0.0</v>
      </c>
      <c r="M22" s="9">
        <v>0.0</v>
      </c>
      <c r="N22" s="9">
        <v>0.0</v>
      </c>
      <c r="O22" s="9">
        <v>0.0</v>
      </c>
      <c r="P22" s="9">
        <v>0.0</v>
      </c>
      <c r="Q22" s="9">
        <v>0.0</v>
      </c>
      <c r="R22" s="4"/>
      <c r="S22" s="46"/>
      <c r="T22" s="4"/>
      <c r="U22" s="4"/>
      <c r="V22" s="4"/>
      <c r="W22" s="4"/>
      <c r="X22" s="4"/>
      <c r="Y22" s="4"/>
      <c r="Z22" s="4"/>
    </row>
    <row r="23" ht="15.75" customHeight="1">
      <c r="A23" s="8">
        <f>Kontoplan!B21</f>
        <v>3921</v>
      </c>
      <c r="B23" s="8" t="str">
        <f>Kontoplan!C21</f>
        <v>Gruppeavgift</v>
      </c>
      <c r="C23" s="9"/>
      <c r="D23" s="9"/>
      <c r="E23" s="16">
        <f t="shared" si="1"/>
        <v>-7850</v>
      </c>
      <c r="F23" s="9">
        <v>0.0</v>
      </c>
      <c r="G23" s="9">
        <v>-2350.0</v>
      </c>
      <c r="H23" s="9">
        <v>0.0</v>
      </c>
      <c r="I23" s="9">
        <v>0.0</v>
      </c>
      <c r="J23" s="9">
        <v>0.0</v>
      </c>
      <c r="K23" s="9">
        <v>0.0</v>
      </c>
      <c r="L23" s="9">
        <v>0.0</v>
      </c>
      <c r="M23" s="9">
        <v>0.0</v>
      </c>
      <c r="N23" s="9">
        <v>0.0</v>
      </c>
      <c r="O23" s="9">
        <v>-5500.0</v>
      </c>
      <c r="P23" s="9">
        <v>0.0</v>
      </c>
      <c r="Q23" s="9">
        <v>0.0</v>
      </c>
      <c r="R23" s="4"/>
      <c r="S23" s="46"/>
      <c r="T23" s="4"/>
      <c r="U23" s="4"/>
      <c r="V23" s="4"/>
      <c r="W23" s="4"/>
      <c r="X23" s="4"/>
      <c r="Y23" s="4"/>
      <c r="Z23" s="4"/>
    </row>
    <row r="24" ht="15.75" customHeight="1">
      <c r="A24" s="8">
        <f>Kontoplan!B22</f>
        <v>3930</v>
      </c>
      <c r="B24" s="8" t="str">
        <f>Kontoplan!C22</f>
        <v>Treningsavgift</v>
      </c>
      <c r="C24" s="9"/>
      <c r="D24" s="9"/>
      <c r="E24" s="16">
        <f t="shared" si="1"/>
        <v>0</v>
      </c>
      <c r="F24" s="9">
        <v>0.0</v>
      </c>
      <c r="G24" s="9">
        <v>0.0</v>
      </c>
      <c r="H24" s="9">
        <v>0.0</v>
      </c>
      <c r="I24" s="9">
        <v>0.0</v>
      </c>
      <c r="J24" s="9">
        <v>0.0</v>
      </c>
      <c r="K24" s="9">
        <v>0.0</v>
      </c>
      <c r="L24" s="9">
        <v>0.0</v>
      </c>
      <c r="M24" s="9">
        <v>0.0</v>
      </c>
      <c r="N24" s="9">
        <v>0.0</v>
      </c>
      <c r="O24" s="9">
        <v>0.0</v>
      </c>
      <c r="P24" s="9">
        <v>0.0</v>
      </c>
      <c r="Q24" s="9">
        <v>0.0</v>
      </c>
      <c r="R24" s="4"/>
      <c r="S24" s="46"/>
      <c r="T24" s="4"/>
      <c r="U24" s="4"/>
      <c r="V24" s="4"/>
      <c r="W24" s="4"/>
      <c r="X24" s="4"/>
      <c r="Y24" s="4"/>
      <c r="Z24" s="4"/>
    </row>
    <row r="25" ht="15.75" customHeight="1">
      <c r="A25" s="8">
        <f>Kontoplan!B23</f>
        <v>3990</v>
      </c>
      <c r="B25" s="8" t="str">
        <f>Kontoplan!C23</f>
        <v>Kontingent fra BI-studenter</v>
      </c>
      <c r="C25" s="9"/>
      <c r="D25" s="9"/>
      <c r="E25" s="16">
        <f t="shared" si="1"/>
        <v>0</v>
      </c>
      <c r="F25" s="9">
        <v>0.0</v>
      </c>
      <c r="G25" s="9">
        <v>0.0</v>
      </c>
      <c r="H25" s="9">
        <v>0.0</v>
      </c>
      <c r="I25" s="9">
        <v>0.0</v>
      </c>
      <c r="J25" s="9">
        <v>0.0</v>
      </c>
      <c r="K25" s="9">
        <v>0.0</v>
      </c>
      <c r="L25" s="9">
        <v>0.0</v>
      </c>
      <c r="M25" s="9">
        <v>0.0</v>
      </c>
      <c r="N25" s="9">
        <v>0.0</v>
      </c>
      <c r="O25" s="9">
        <v>0.0</v>
      </c>
      <c r="P25" s="9">
        <v>0.0</v>
      </c>
      <c r="Q25" s="9">
        <v>0.0</v>
      </c>
      <c r="R25" s="4"/>
      <c r="S25" s="46"/>
      <c r="T25" s="4"/>
      <c r="U25" s="4"/>
      <c r="V25" s="4"/>
      <c r="W25" s="4"/>
      <c r="X25" s="4"/>
      <c r="Y25" s="4"/>
      <c r="Z25" s="4"/>
    </row>
    <row r="26" ht="15.75" customHeight="1">
      <c r="A26" s="8">
        <f>Kontoplan!B24</f>
        <v>3991</v>
      </c>
      <c r="B26" s="8" t="str">
        <f>Kontoplan!C24</f>
        <v>Støtte fra BISO</v>
      </c>
      <c r="C26" s="9"/>
      <c r="D26" s="9"/>
      <c r="E26" s="16">
        <f t="shared" si="1"/>
        <v>0</v>
      </c>
      <c r="F26" s="9">
        <v>0.0</v>
      </c>
      <c r="G26" s="9">
        <v>0.0</v>
      </c>
      <c r="H26" s="9">
        <v>0.0</v>
      </c>
      <c r="I26" s="9">
        <v>0.0</v>
      </c>
      <c r="J26" s="9">
        <v>0.0</v>
      </c>
      <c r="K26" s="9">
        <v>0.0</v>
      </c>
      <c r="L26" s="9">
        <v>0.0</v>
      </c>
      <c r="M26" s="9">
        <v>0.0</v>
      </c>
      <c r="N26" s="9">
        <v>0.0</v>
      </c>
      <c r="O26" s="9">
        <v>0.0</v>
      </c>
      <c r="P26" s="9">
        <v>0.0</v>
      </c>
      <c r="Q26" s="9">
        <v>0.0</v>
      </c>
      <c r="R26" s="4"/>
      <c r="S26" s="46"/>
      <c r="T26" s="4"/>
      <c r="U26" s="4"/>
      <c r="V26" s="4"/>
      <c r="W26" s="4"/>
      <c r="X26" s="4"/>
      <c r="Y26" s="4"/>
      <c r="Z26" s="4"/>
    </row>
    <row r="27" ht="15.75" customHeight="1">
      <c r="A27" s="8">
        <f>Kontoplan!B25</f>
        <v>3992</v>
      </c>
      <c r="B27" s="8" t="str">
        <f>Kontoplan!C25</f>
        <v>Støtte fra BI</v>
      </c>
      <c r="C27" s="9"/>
      <c r="D27" s="9"/>
      <c r="E27" s="16">
        <f t="shared" si="1"/>
        <v>0</v>
      </c>
      <c r="F27" s="9">
        <v>0.0</v>
      </c>
      <c r="G27" s="9">
        <v>0.0</v>
      </c>
      <c r="H27" s="9">
        <v>0.0</v>
      </c>
      <c r="I27" s="9">
        <v>0.0</v>
      </c>
      <c r="J27" s="9">
        <v>0.0</v>
      </c>
      <c r="K27" s="9">
        <v>0.0</v>
      </c>
      <c r="L27" s="9">
        <v>0.0</v>
      </c>
      <c r="M27" s="9">
        <v>0.0</v>
      </c>
      <c r="N27" s="9">
        <v>0.0</v>
      </c>
      <c r="O27" s="9">
        <v>0.0</v>
      </c>
      <c r="P27" s="9">
        <v>0.0</v>
      </c>
      <c r="Q27" s="9">
        <v>0.0</v>
      </c>
      <c r="R27" s="4"/>
      <c r="S27" s="46"/>
      <c r="T27" s="4"/>
      <c r="U27" s="4"/>
      <c r="V27" s="4"/>
      <c r="W27" s="4"/>
      <c r="X27" s="4"/>
      <c r="Y27" s="4"/>
      <c r="Z27" s="4"/>
    </row>
    <row r="28" ht="15.75" customHeight="1">
      <c r="A28" s="8">
        <f>Kontoplan!B26</f>
        <v>3993</v>
      </c>
      <c r="B28" s="8" t="str">
        <f>Kontoplan!C26</f>
        <v>Støtte fra Velferdstinget</v>
      </c>
      <c r="C28" s="9"/>
      <c r="D28" s="9"/>
      <c r="E28" s="16">
        <f t="shared" si="1"/>
        <v>0</v>
      </c>
      <c r="F28" s="9">
        <v>0.0</v>
      </c>
      <c r="G28" s="9">
        <v>0.0</v>
      </c>
      <c r="H28" s="9">
        <v>0.0</v>
      </c>
      <c r="I28" s="9">
        <v>0.0</v>
      </c>
      <c r="J28" s="9">
        <v>0.0</v>
      </c>
      <c r="K28" s="9">
        <v>0.0</v>
      </c>
      <c r="L28" s="9">
        <v>0.0</v>
      </c>
      <c r="M28" s="9">
        <v>0.0</v>
      </c>
      <c r="N28" s="9">
        <v>0.0</v>
      </c>
      <c r="O28" s="9">
        <v>0.0</v>
      </c>
      <c r="P28" s="9">
        <v>0.0</v>
      </c>
      <c r="Q28" s="9">
        <v>0.0</v>
      </c>
      <c r="R28" s="4"/>
      <c r="S28" s="46"/>
      <c r="T28" s="4"/>
      <c r="U28" s="4"/>
      <c r="V28" s="4"/>
      <c r="W28" s="4"/>
      <c r="X28" s="4"/>
      <c r="Y28" s="4"/>
      <c r="Z28" s="4"/>
    </row>
    <row r="29" ht="15.75" customHeight="1">
      <c r="A29" s="8">
        <f>Kontoplan!B27</f>
        <v>3994</v>
      </c>
      <c r="B29" s="8" t="str">
        <f>Kontoplan!C27</f>
        <v>Støtte fra NSI</v>
      </c>
      <c r="C29" s="9"/>
      <c r="D29" s="9"/>
      <c r="E29" s="16">
        <f t="shared" si="1"/>
        <v>0</v>
      </c>
      <c r="F29" s="9">
        <v>0.0</v>
      </c>
      <c r="G29" s="9">
        <v>0.0</v>
      </c>
      <c r="H29" s="9">
        <v>0.0</v>
      </c>
      <c r="I29" s="9">
        <v>0.0</v>
      </c>
      <c r="J29" s="9">
        <v>0.0</v>
      </c>
      <c r="K29" s="9">
        <v>0.0</v>
      </c>
      <c r="L29" s="9">
        <v>0.0</v>
      </c>
      <c r="M29" s="9">
        <v>0.0</v>
      </c>
      <c r="N29" s="9">
        <v>0.0</v>
      </c>
      <c r="O29" s="9">
        <v>0.0</v>
      </c>
      <c r="P29" s="9">
        <v>0.0</v>
      </c>
      <c r="Q29" s="9">
        <v>0.0</v>
      </c>
      <c r="R29" s="4"/>
      <c r="S29" s="46"/>
      <c r="T29" s="4"/>
      <c r="U29" s="4"/>
      <c r="V29" s="4"/>
      <c r="W29" s="4"/>
      <c r="X29" s="4"/>
      <c r="Y29" s="4"/>
      <c r="Z29" s="4"/>
    </row>
    <row r="30" ht="15.75" customHeight="1">
      <c r="A30" s="8">
        <f>Kontoplan!B28</f>
        <v>3995</v>
      </c>
      <c r="B30" s="8" t="str">
        <f>Kontoplan!C28</f>
        <v>Annen støtte</v>
      </c>
      <c r="C30" s="9"/>
      <c r="D30" s="9"/>
      <c r="E30" s="16">
        <f t="shared" si="1"/>
        <v>0</v>
      </c>
      <c r="F30" s="9">
        <v>0.0</v>
      </c>
      <c r="G30" s="9">
        <v>0.0</v>
      </c>
      <c r="H30" s="9">
        <v>0.0</v>
      </c>
      <c r="I30" s="9">
        <v>0.0</v>
      </c>
      <c r="J30" s="9">
        <v>0.0</v>
      </c>
      <c r="K30" s="9">
        <v>0.0</v>
      </c>
      <c r="L30" s="9">
        <v>0.0</v>
      </c>
      <c r="M30" s="9">
        <v>0.0</v>
      </c>
      <c r="N30" s="9">
        <v>0.0</v>
      </c>
      <c r="O30" s="9">
        <v>0.0</v>
      </c>
      <c r="P30" s="9">
        <v>0.0</v>
      </c>
      <c r="Q30" s="9">
        <v>0.0</v>
      </c>
      <c r="R30" s="4"/>
      <c r="S30" s="46"/>
      <c r="T30" s="4"/>
      <c r="U30" s="4"/>
      <c r="V30" s="4"/>
      <c r="W30" s="4"/>
      <c r="X30" s="4"/>
      <c r="Y30" s="4"/>
      <c r="Z30" s="4"/>
    </row>
    <row r="31" ht="15.75" customHeight="1">
      <c r="A31" s="4"/>
      <c r="B31" s="4"/>
      <c r="C31" s="12"/>
      <c r="D31" s="12"/>
      <c r="E31" s="12"/>
      <c r="F31" s="12"/>
      <c r="G31" s="12"/>
      <c r="H31" s="12"/>
      <c r="I31" s="12"/>
      <c r="J31" s="12"/>
      <c r="K31" s="12"/>
      <c r="L31" s="12"/>
      <c r="M31" s="12"/>
      <c r="N31" s="12"/>
      <c r="O31" s="12"/>
      <c r="P31" s="12"/>
      <c r="Q31" s="12"/>
      <c r="R31" s="4"/>
      <c r="S31" s="4"/>
      <c r="T31" s="4"/>
      <c r="U31" s="4"/>
      <c r="V31" s="4"/>
      <c r="W31" s="4"/>
      <c r="X31" s="4"/>
      <c r="Y31" s="4"/>
      <c r="Z31" s="4"/>
    </row>
    <row r="32" ht="15.75" customHeight="1">
      <c r="A32" s="13" t="s">
        <v>30</v>
      </c>
      <c r="B32" s="14"/>
      <c r="C32" s="15">
        <f t="shared" ref="C32:Q32" si="2">SUM(C13:C31)</f>
        <v>0</v>
      </c>
      <c r="D32" s="15">
        <f t="shared" si="2"/>
        <v>0</v>
      </c>
      <c r="E32" s="16">
        <f t="shared" si="2"/>
        <v>-356850</v>
      </c>
      <c r="F32" s="15">
        <f t="shared" si="2"/>
        <v>0</v>
      </c>
      <c r="G32" s="15">
        <f t="shared" si="2"/>
        <v>-13350</v>
      </c>
      <c r="H32" s="15">
        <f t="shared" si="2"/>
        <v>-130100</v>
      </c>
      <c r="I32" s="15">
        <f t="shared" si="2"/>
        <v>-40000</v>
      </c>
      <c r="J32" s="15">
        <f t="shared" si="2"/>
        <v>0</v>
      </c>
      <c r="K32" s="15">
        <f t="shared" si="2"/>
        <v>-24600</v>
      </c>
      <c r="L32" s="15">
        <f t="shared" si="2"/>
        <v>0</v>
      </c>
      <c r="M32" s="15">
        <f t="shared" si="2"/>
        <v>0</v>
      </c>
      <c r="N32" s="15">
        <f t="shared" si="2"/>
        <v>-25400</v>
      </c>
      <c r="O32" s="15">
        <f t="shared" si="2"/>
        <v>-67550</v>
      </c>
      <c r="P32" s="15">
        <f t="shared" si="2"/>
        <v>-37050</v>
      </c>
      <c r="Q32" s="15">
        <f t="shared" si="2"/>
        <v>-18800</v>
      </c>
      <c r="R32" s="4"/>
      <c r="S32" s="46"/>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5" t="s">
        <v>31</v>
      </c>
      <c r="B36" s="2"/>
      <c r="C36" s="2"/>
      <c r="D36" s="2"/>
      <c r="E36" s="2"/>
      <c r="F36" s="2"/>
      <c r="G36" s="2"/>
      <c r="H36" s="2"/>
      <c r="I36" s="2"/>
      <c r="J36" s="2"/>
      <c r="K36" s="2"/>
      <c r="L36" s="2"/>
      <c r="M36" s="2"/>
      <c r="N36" s="2"/>
      <c r="O36" s="2"/>
      <c r="P36" s="2"/>
      <c r="Q36" s="2"/>
      <c r="R36" s="2"/>
      <c r="S36" s="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6" t="s">
        <v>3</v>
      </c>
      <c r="B38" s="6" t="s">
        <v>4</v>
      </c>
      <c r="C38" s="6" t="s">
        <v>5</v>
      </c>
      <c r="D38" s="6" t="s">
        <v>6</v>
      </c>
      <c r="E38" s="7" t="s">
        <v>7</v>
      </c>
      <c r="F38" s="6" t="s">
        <v>172</v>
      </c>
      <c r="G38" s="6" t="s">
        <v>173</v>
      </c>
      <c r="H38" s="6" t="s">
        <v>174</v>
      </c>
      <c r="I38" s="6" t="s">
        <v>175</v>
      </c>
      <c r="J38" s="6" t="s">
        <v>176</v>
      </c>
      <c r="K38" s="6" t="s">
        <v>177</v>
      </c>
      <c r="L38" s="6" t="s">
        <v>178</v>
      </c>
      <c r="M38" s="6" t="s">
        <v>179</v>
      </c>
      <c r="N38" s="6" t="s">
        <v>180</v>
      </c>
      <c r="O38" s="6" t="s">
        <v>181</v>
      </c>
      <c r="P38" s="6" t="s">
        <v>182</v>
      </c>
      <c r="Q38" s="6" t="s">
        <v>183</v>
      </c>
      <c r="R38" s="45"/>
      <c r="S38" s="6" t="s">
        <v>184</v>
      </c>
      <c r="T38" s="4"/>
      <c r="U38" s="4"/>
      <c r="V38" s="4"/>
      <c r="W38" s="4"/>
      <c r="X38" s="4"/>
      <c r="Y38" s="4"/>
      <c r="Z38" s="4"/>
    </row>
    <row r="39" ht="15.75" customHeight="1">
      <c r="A39" s="8">
        <f>Kontoplan!B29</f>
        <v>5910</v>
      </c>
      <c r="B39" s="8" t="str">
        <f>Kontoplan!C29</f>
        <v>Lunsjkort</v>
      </c>
      <c r="C39" s="9"/>
      <c r="D39" s="9"/>
      <c r="E39" s="16">
        <f t="shared" ref="E39:E70" si="3">SUM(F39:Q39)</f>
        <v>0</v>
      </c>
      <c r="F39" s="9">
        <v>0.0</v>
      </c>
      <c r="G39" s="9">
        <v>0.0</v>
      </c>
      <c r="H39" s="9">
        <v>0.0</v>
      </c>
      <c r="I39" s="9">
        <v>0.0</v>
      </c>
      <c r="J39" s="9">
        <v>0.0</v>
      </c>
      <c r="K39" s="9">
        <v>0.0</v>
      </c>
      <c r="L39" s="9">
        <v>0.0</v>
      </c>
      <c r="M39" s="9">
        <v>0.0</v>
      </c>
      <c r="N39" s="9">
        <v>0.0</v>
      </c>
      <c r="O39" s="9">
        <v>0.0</v>
      </c>
      <c r="P39" s="9">
        <v>0.0</v>
      </c>
      <c r="Q39" s="9">
        <v>0.0</v>
      </c>
      <c r="R39" s="4"/>
      <c r="S39" s="46"/>
      <c r="T39" s="4"/>
      <c r="U39" s="4"/>
      <c r="V39" s="4"/>
      <c r="W39" s="4"/>
      <c r="X39" s="4"/>
      <c r="Y39" s="4"/>
      <c r="Z39" s="4"/>
    </row>
    <row r="40" ht="15.75" customHeight="1">
      <c r="A40" s="8">
        <f>Kontoplan!B30</f>
        <v>5995</v>
      </c>
      <c r="B40" s="8" t="str">
        <f>Kontoplan!C30</f>
        <v>Styrekostnader</v>
      </c>
      <c r="C40" s="9"/>
      <c r="D40" s="9"/>
      <c r="E40" s="16">
        <f t="shared" si="3"/>
        <v>4200</v>
      </c>
      <c r="F40" s="9">
        <v>0.0</v>
      </c>
      <c r="G40" s="9">
        <v>0.0</v>
      </c>
      <c r="H40" s="9">
        <v>4200.0</v>
      </c>
      <c r="I40" s="9">
        <v>0.0</v>
      </c>
      <c r="J40" s="9">
        <v>0.0</v>
      </c>
      <c r="K40" s="9">
        <v>0.0</v>
      </c>
      <c r="L40" s="9">
        <v>0.0</v>
      </c>
      <c r="M40" s="9">
        <v>0.0</v>
      </c>
      <c r="N40" s="9">
        <v>0.0</v>
      </c>
      <c r="O40" s="9">
        <v>0.0</v>
      </c>
      <c r="P40" s="9">
        <v>0.0</v>
      </c>
      <c r="Q40" s="9">
        <v>0.0</v>
      </c>
      <c r="R40" s="4"/>
      <c r="S40" s="46"/>
      <c r="T40" s="4"/>
      <c r="U40" s="4"/>
      <c r="V40" s="4"/>
      <c r="W40" s="4"/>
      <c r="X40" s="4"/>
      <c r="Y40" s="4"/>
      <c r="Z40" s="4"/>
    </row>
    <row r="41" ht="15.75" customHeight="1">
      <c r="A41" s="8">
        <f>Kontoplan!B31</f>
        <v>6480</v>
      </c>
      <c r="B41" s="8" t="str">
        <f>Kontoplan!C31</f>
        <v>Leiekostnad idrett</v>
      </c>
      <c r="C41" s="9"/>
      <c r="D41" s="9"/>
      <c r="E41" s="16">
        <f t="shared" si="3"/>
        <v>0</v>
      </c>
      <c r="F41" s="9">
        <v>0.0</v>
      </c>
      <c r="G41" s="9">
        <v>0.0</v>
      </c>
      <c r="H41" s="9">
        <v>0.0</v>
      </c>
      <c r="I41" s="9">
        <v>0.0</v>
      </c>
      <c r="J41" s="9">
        <v>0.0</v>
      </c>
      <c r="K41" s="9">
        <v>0.0</v>
      </c>
      <c r="L41" s="9">
        <v>0.0</v>
      </c>
      <c r="M41" s="9">
        <v>0.0</v>
      </c>
      <c r="N41" s="9">
        <v>0.0</v>
      </c>
      <c r="O41" s="9">
        <v>0.0</v>
      </c>
      <c r="P41" s="9">
        <v>0.0</v>
      </c>
      <c r="Q41" s="9">
        <v>0.0</v>
      </c>
      <c r="R41" s="4"/>
      <c r="S41" s="46"/>
      <c r="T41" s="4"/>
      <c r="U41" s="4"/>
      <c r="V41" s="4"/>
      <c r="W41" s="4"/>
      <c r="X41" s="4"/>
      <c r="Y41" s="4"/>
      <c r="Z41" s="4"/>
    </row>
    <row r="42" ht="15.75" customHeight="1">
      <c r="A42" s="8">
        <f>Kontoplan!B32</f>
        <v>6490</v>
      </c>
      <c r="B42" s="8" t="str">
        <f>Kontoplan!C32</f>
        <v>Leiekostnad annen</v>
      </c>
      <c r="C42" s="9"/>
      <c r="D42" s="9"/>
      <c r="E42" s="16">
        <f t="shared" si="3"/>
        <v>40000</v>
      </c>
      <c r="F42" s="9">
        <v>0.0</v>
      </c>
      <c r="G42" s="9">
        <v>0.0</v>
      </c>
      <c r="H42" s="9">
        <v>0.0</v>
      </c>
      <c r="I42" s="9">
        <v>40000.0</v>
      </c>
      <c r="J42" s="9">
        <v>0.0</v>
      </c>
      <c r="K42" s="9">
        <v>0.0</v>
      </c>
      <c r="L42" s="9">
        <v>0.0</v>
      </c>
      <c r="M42" s="9">
        <v>0.0</v>
      </c>
      <c r="N42" s="9">
        <v>0.0</v>
      </c>
      <c r="O42" s="9">
        <v>0.0</v>
      </c>
      <c r="P42" s="9">
        <v>0.0</v>
      </c>
      <c r="Q42" s="9">
        <v>0.0</v>
      </c>
      <c r="R42" s="4"/>
      <c r="S42" s="46"/>
      <c r="T42" s="4"/>
      <c r="U42" s="4"/>
      <c r="V42" s="4"/>
      <c r="W42" s="4"/>
      <c r="X42" s="4"/>
      <c r="Y42" s="4"/>
      <c r="Z42" s="4"/>
    </row>
    <row r="43" ht="15.75" customHeight="1">
      <c r="A43" s="8">
        <f>Kontoplan!B33</f>
        <v>6540</v>
      </c>
      <c r="B43" s="8" t="str">
        <f>Kontoplan!C33</f>
        <v>Idrettsutstyr</v>
      </c>
      <c r="C43" s="9"/>
      <c r="D43" s="9"/>
      <c r="E43" s="16">
        <f t="shared" si="3"/>
        <v>0</v>
      </c>
      <c r="F43" s="9">
        <v>0.0</v>
      </c>
      <c r="G43" s="9">
        <v>0.0</v>
      </c>
      <c r="H43" s="9">
        <v>0.0</v>
      </c>
      <c r="I43" s="9">
        <v>0.0</v>
      </c>
      <c r="J43" s="9">
        <v>0.0</v>
      </c>
      <c r="K43" s="9">
        <v>0.0</v>
      </c>
      <c r="L43" s="9">
        <v>0.0</v>
      </c>
      <c r="M43" s="9">
        <v>0.0</v>
      </c>
      <c r="N43" s="9">
        <v>0.0</v>
      </c>
      <c r="O43" s="9">
        <v>0.0</v>
      </c>
      <c r="P43" s="9">
        <v>0.0</v>
      </c>
      <c r="Q43" s="9">
        <v>0.0</v>
      </c>
      <c r="R43" s="4"/>
      <c r="S43" s="46"/>
      <c r="T43" s="4"/>
      <c r="U43" s="4"/>
      <c r="V43" s="4"/>
      <c r="W43" s="4"/>
      <c r="X43" s="4"/>
      <c r="Y43" s="4"/>
      <c r="Z43" s="4"/>
    </row>
    <row r="44" ht="15.75" customHeight="1">
      <c r="A44" s="8">
        <f>Kontoplan!B34</f>
        <v>6550</v>
      </c>
      <c r="B44" s="8" t="str">
        <f>Kontoplan!C34</f>
        <v>Driftsmateriale</v>
      </c>
      <c r="C44" s="9"/>
      <c r="D44" s="9"/>
      <c r="E44" s="16">
        <f t="shared" si="3"/>
        <v>0</v>
      </c>
      <c r="F44" s="9">
        <v>0.0</v>
      </c>
      <c r="G44" s="9">
        <v>0.0</v>
      </c>
      <c r="H44" s="9">
        <v>0.0</v>
      </c>
      <c r="I44" s="9">
        <v>0.0</v>
      </c>
      <c r="J44" s="9">
        <v>0.0</v>
      </c>
      <c r="K44" s="9">
        <v>0.0</v>
      </c>
      <c r="L44" s="9">
        <v>0.0</v>
      </c>
      <c r="M44" s="9">
        <v>0.0</v>
      </c>
      <c r="N44" s="9">
        <v>0.0</v>
      </c>
      <c r="O44" s="9">
        <v>0.0</v>
      </c>
      <c r="P44" s="9">
        <v>0.0</v>
      </c>
      <c r="Q44" s="9">
        <v>0.0</v>
      </c>
      <c r="R44" s="4"/>
      <c r="S44" s="46"/>
      <c r="T44" s="4"/>
      <c r="U44" s="4"/>
      <c r="V44" s="4"/>
      <c r="W44" s="4"/>
      <c r="X44" s="4"/>
      <c r="Y44" s="4"/>
      <c r="Z44" s="4"/>
    </row>
    <row r="45" ht="15.75" customHeight="1">
      <c r="A45" s="8">
        <f>Kontoplan!B35</f>
        <v>6555</v>
      </c>
      <c r="B45" s="8" t="str">
        <f>Kontoplan!C35</f>
        <v>Andre driftskostnader</v>
      </c>
      <c r="C45" s="9"/>
      <c r="D45" s="9"/>
      <c r="E45" s="16">
        <f t="shared" si="3"/>
        <v>0</v>
      </c>
      <c r="F45" s="9">
        <v>0.0</v>
      </c>
      <c r="G45" s="9">
        <v>0.0</v>
      </c>
      <c r="H45" s="9">
        <v>0.0</v>
      </c>
      <c r="I45" s="9">
        <v>0.0</v>
      </c>
      <c r="J45" s="9">
        <v>0.0</v>
      </c>
      <c r="K45" s="9">
        <v>0.0</v>
      </c>
      <c r="L45" s="9">
        <v>0.0</v>
      </c>
      <c r="M45" s="9">
        <v>0.0</v>
      </c>
      <c r="N45" s="9">
        <v>0.0</v>
      </c>
      <c r="O45" s="9">
        <v>0.0</v>
      </c>
      <c r="P45" s="9">
        <v>0.0</v>
      </c>
      <c r="Q45" s="9">
        <v>0.0</v>
      </c>
      <c r="R45" s="4"/>
      <c r="S45" s="46"/>
      <c r="T45" s="4"/>
      <c r="U45" s="4"/>
      <c r="V45" s="4"/>
      <c r="W45" s="4"/>
      <c r="X45" s="4"/>
      <c r="Y45" s="4"/>
      <c r="Z45" s="4"/>
    </row>
    <row r="46" ht="15.75" customHeight="1">
      <c r="A46" s="8">
        <f>Kontoplan!B36</f>
        <v>6571</v>
      </c>
      <c r="B46" s="8" t="str">
        <f>Kontoplan!C36</f>
        <v>Drakter</v>
      </c>
      <c r="C46" s="9"/>
      <c r="D46" s="9"/>
      <c r="E46" s="16">
        <f t="shared" si="3"/>
        <v>50000</v>
      </c>
      <c r="F46" s="9">
        <v>0.0</v>
      </c>
      <c r="G46" s="9">
        <v>0.0</v>
      </c>
      <c r="H46" s="9">
        <v>0.0</v>
      </c>
      <c r="I46" s="9">
        <v>0.0</v>
      </c>
      <c r="J46" s="9">
        <v>0.0</v>
      </c>
      <c r="K46" s="9">
        <v>0.0</v>
      </c>
      <c r="L46" s="9">
        <v>0.0</v>
      </c>
      <c r="M46" s="9">
        <v>0.0</v>
      </c>
      <c r="N46" s="9">
        <v>0.0</v>
      </c>
      <c r="O46" s="9">
        <v>50000.0</v>
      </c>
      <c r="P46" s="9">
        <v>0.0</v>
      </c>
      <c r="Q46" s="9">
        <v>0.0</v>
      </c>
      <c r="R46" s="4"/>
      <c r="S46" s="46"/>
      <c r="T46" s="4"/>
      <c r="U46" s="4"/>
      <c r="V46" s="4"/>
      <c r="W46" s="4"/>
      <c r="X46" s="4"/>
      <c r="Y46" s="4"/>
      <c r="Z46" s="4"/>
    </row>
    <row r="47" ht="15.75" customHeight="1">
      <c r="A47" s="8">
        <f>Kontoplan!B37</f>
        <v>6572</v>
      </c>
      <c r="B47" s="8" t="str">
        <f>Kontoplan!C37</f>
        <v>Annet klær</v>
      </c>
      <c r="C47" s="9"/>
      <c r="D47" s="9"/>
      <c r="E47" s="16">
        <f t="shared" si="3"/>
        <v>13750</v>
      </c>
      <c r="F47" s="9">
        <v>0.0</v>
      </c>
      <c r="G47" s="9">
        <v>0.0</v>
      </c>
      <c r="H47" s="9">
        <v>0.0</v>
      </c>
      <c r="I47" s="9">
        <v>0.0</v>
      </c>
      <c r="J47" s="9">
        <v>0.0</v>
      </c>
      <c r="K47" s="9">
        <v>0.0</v>
      </c>
      <c r="L47" s="9">
        <v>0.0</v>
      </c>
      <c r="M47" s="9">
        <v>0.0</v>
      </c>
      <c r="N47" s="9">
        <v>0.0</v>
      </c>
      <c r="O47" s="9">
        <v>13750.0</v>
      </c>
      <c r="P47" s="9">
        <v>0.0</v>
      </c>
      <c r="Q47" s="9">
        <v>0.0</v>
      </c>
      <c r="R47" s="4"/>
      <c r="S47" s="46"/>
      <c r="T47" s="4"/>
      <c r="U47" s="4"/>
      <c r="V47" s="4"/>
      <c r="W47" s="4"/>
      <c r="X47" s="4"/>
      <c r="Y47" s="4"/>
      <c r="Z47" s="4"/>
    </row>
    <row r="48" ht="15.75" customHeight="1">
      <c r="A48" s="8">
        <f>Kontoplan!B38</f>
        <v>6620</v>
      </c>
      <c r="B48" s="8" t="str">
        <f>Kontoplan!C38</f>
        <v>Reparasjon og vedlikehold</v>
      </c>
      <c r="C48" s="9"/>
      <c r="D48" s="9"/>
      <c r="E48" s="16">
        <f t="shared" si="3"/>
        <v>0</v>
      </c>
      <c r="F48" s="9">
        <v>0.0</v>
      </c>
      <c r="G48" s="9">
        <v>0.0</v>
      </c>
      <c r="H48" s="9">
        <v>0.0</v>
      </c>
      <c r="I48" s="9">
        <v>0.0</v>
      </c>
      <c r="J48" s="9">
        <v>0.0</v>
      </c>
      <c r="K48" s="9">
        <v>0.0</v>
      </c>
      <c r="L48" s="9">
        <v>0.0</v>
      </c>
      <c r="M48" s="9">
        <v>0.0</v>
      </c>
      <c r="N48" s="9">
        <v>0.0</v>
      </c>
      <c r="O48" s="9">
        <v>0.0</v>
      </c>
      <c r="P48" s="9">
        <v>0.0</v>
      </c>
      <c r="Q48" s="9">
        <v>0.0</v>
      </c>
      <c r="R48" s="4"/>
      <c r="S48" s="46"/>
      <c r="T48" s="4"/>
      <c r="U48" s="4"/>
      <c r="V48" s="4"/>
      <c r="W48" s="4"/>
      <c r="X48" s="4"/>
      <c r="Y48" s="4"/>
      <c r="Z48" s="4"/>
    </row>
    <row r="49" ht="15.75" customHeight="1">
      <c r="A49" s="8">
        <f>Kontoplan!B39</f>
        <v>6705</v>
      </c>
      <c r="B49" s="8" t="str">
        <f>Kontoplan!C39</f>
        <v>Regnskapshonorar</v>
      </c>
      <c r="C49" s="9"/>
      <c r="D49" s="9"/>
      <c r="E49" s="16">
        <f t="shared" si="3"/>
        <v>0</v>
      </c>
      <c r="F49" s="9">
        <v>0.0</v>
      </c>
      <c r="G49" s="9">
        <v>0.0</v>
      </c>
      <c r="H49" s="9">
        <v>0.0</v>
      </c>
      <c r="I49" s="9">
        <v>0.0</v>
      </c>
      <c r="J49" s="9">
        <v>0.0</v>
      </c>
      <c r="K49" s="9">
        <v>0.0</v>
      </c>
      <c r="L49" s="9">
        <v>0.0</v>
      </c>
      <c r="M49" s="9">
        <v>0.0</v>
      </c>
      <c r="N49" s="9">
        <v>0.0</v>
      </c>
      <c r="O49" s="9">
        <v>0.0</v>
      </c>
      <c r="P49" s="9">
        <v>0.0</v>
      </c>
      <c r="Q49" s="9">
        <v>0.0</v>
      </c>
      <c r="R49" s="4"/>
      <c r="S49" s="46"/>
      <c r="T49" s="4"/>
      <c r="U49" s="4"/>
      <c r="V49" s="4"/>
      <c r="W49" s="4"/>
      <c r="X49" s="4"/>
      <c r="Y49" s="4"/>
      <c r="Z49" s="4"/>
    </row>
    <row r="50" ht="15.75" customHeight="1">
      <c r="A50" s="8">
        <f>Kontoplan!B40</f>
        <v>6710</v>
      </c>
      <c r="B50" s="8" t="str">
        <f>Kontoplan!C40</f>
        <v>Dommerhonorar</v>
      </c>
      <c r="C50" s="9"/>
      <c r="D50" s="9"/>
      <c r="E50" s="16">
        <f t="shared" si="3"/>
        <v>0</v>
      </c>
      <c r="F50" s="9">
        <v>0.0</v>
      </c>
      <c r="G50" s="9">
        <v>0.0</v>
      </c>
      <c r="H50" s="9">
        <v>0.0</v>
      </c>
      <c r="I50" s="9">
        <v>0.0</v>
      </c>
      <c r="J50" s="9">
        <v>0.0</v>
      </c>
      <c r="K50" s="9">
        <v>0.0</v>
      </c>
      <c r="L50" s="9">
        <v>0.0</v>
      </c>
      <c r="M50" s="9">
        <v>0.0</v>
      </c>
      <c r="N50" s="9">
        <v>0.0</v>
      </c>
      <c r="O50" s="9">
        <v>0.0</v>
      </c>
      <c r="P50" s="9">
        <v>0.0</v>
      </c>
      <c r="Q50" s="9">
        <v>0.0</v>
      </c>
      <c r="R50" s="4"/>
      <c r="S50" s="46"/>
      <c r="T50" s="4"/>
      <c r="U50" s="4"/>
      <c r="V50" s="4"/>
      <c r="W50" s="4"/>
      <c r="X50" s="4"/>
      <c r="Y50" s="4"/>
      <c r="Z50" s="4"/>
    </row>
    <row r="51" ht="15.75" customHeight="1">
      <c r="A51" s="8">
        <f>Kontoplan!B41</f>
        <v>6711</v>
      </c>
      <c r="B51" s="8" t="str">
        <f>Kontoplan!C41</f>
        <v>Trenerhonorar</v>
      </c>
      <c r="C51" s="9"/>
      <c r="D51" s="9"/>
      <c r="E51" s="16">
        <f t="shared" si="3"/>
        <v>0</v>
      </c>
      <c r="F51" s="9">
        <v>0.0</v>
      </c>
      <c r="G51" s="9">
        <v>0.0</v>
      </c>
      <c r="H51" s="9">
        <v>0.0</v>
      </c>
      <c r="I51" s="9">
        <v>0.0</v>
      </c>
      <c r="J51" s="9">
        <v>0.0</v>
      </c>
      <c r="K51" s="9">
        <v>0.0</v>
      </c>
      <c r="L51" s="9">
        <v>0.0</v>
      </c>
      <c r="M51" s="9">
        <v>0.0</v>
      </c>
      <c r="N51" s="9">
        <v>0.0</v>
      </c>
      <c r="O51" s="9">
        <v>0.0</v>
      </c>
      <c r="P51" s="9">
        <v>0.0</v>
      </c>
      <c r="Q51" s="9">
        <v>0.0</v>
      </c>
      <c r="R51" s="4"/>
      <c r="S51" s="46"/>
      <c r="T51" s="4"/>
      <c r="U51" s="4"/>
      <c r="V51" s="4"/>
      <c r="W51" s="4"/>
      <c r="X51" s="4"/>
      <c r="Y51" s="4"/>
      <c r="Z51" s="4"/>
    </row>
    <row r="52" ht="15.75" customHeight="1">
      <c r="A52" s="8">
        <f>Kontoplan!B42</f>
        <v>6800</v>
      </c>
      <c r="B52" s="8" t="str">
        <f>Kontoplan!C42</f>
        <v>Kontorrekvisita</v>
      </c>
      <c r="C52" s="9"/>
      <c r="D52" s="9"/>
      <c r="E52" s="16">
        <f t="shared" si="3"/>
        <v>0</v>
      </c>
      <c r="F52" s="9">
        <v>0.0</v>
      </c>
      <c r="G52" s="9">
        <v>0.0</v>
      </c>
      <c r="H52" s="9">
        <v>0.0</v>
      </c>
      <c r="I52" s="9">
        <v>0.0</v>
      </c>
      <c r="J52" s="9">
        <v>0.0</v>
      </c>
      <c r="K52" s="9">
        <v>0.0</v>
      </c>
      <c r="L52" s="9">
        <v>0.0</v>
      </c>
      <c r="M52" s="9">
        <v>0.0</v>
      </c>
      <c r="N52" s="9">
        <v>0.0</v>
      </c>
      <c r="O52" s="9">
        <v>0.0</v>
      </c>
      <c r="P52" s="9">
        <v>0.0</v>
      </c>
      <c r="Q52" s="9">
        <v>0.0</v>
      </c>
      <c r="R52" s="4"/>
      <c r="S52" s="46"/>
      <c r="T52" s="4"/>
      <c r="U52" s="4"/>
      <c r="V52" s="4"/>
      <c r="W52" s="4"/>
      <c r="X52" s="4"/>
      <c r="Y52" s="4"/>
      <c r="Z52" s="4"/>
    </row>
    <row r="53" ht="15.75" customHeight="1">
      <c r="A53" s="8">
        <f>Kontoplan!B43</f>
        <v>6810</v>
      </c>
      <c r="B53" s="8" t="str">
        <f>Kontoplan!C43</f>
        <v>Datakostnad</v>
      </c>
      <c r="C53" s="9"/>
      <c r="D53" s="9"/>
      <c r="E53" s="16">
        <f t="shared" si="3"/>
        <v>0</v>
      </c>
      <c r="F53" s="9">
        <v>0.0</v>
      </c>
      <c r="G53" s="9">
        <v>0.0</v>
      </c>
      <c r="H53" s="9">
        <v>0.0</v>
      </c>
      <c r="I53" s="9">
        <v>0.0</v>
      </c>
      <c r="J53" s="9">
        <v>0.0</v>
      </c>
      <c r="K53" s="9">
        <v>0.0</v>
      </c>
      <c r="L53" s="9">
        <v>0.0</v>
      </c>
      <c r="M53" s="9">
        <v>0.0</v>
      </c>
      <c r="N53" s="9">
        <v>0.0</v>
      </c>
      <c r="O53" s="9">
        <v>0.0</v>
      </c>
      <c r="P53" s="9">
        <v>0.0</v>
      </c>
      <c r="Q53" s="9">
        <v>0.0</v>
      </c>
      <c r="R53" s="4"/>
      <c r="S53" s="46"/>
      <c r="T53" s="4"/>
      <c r="U53" s="4"/>
      <c r="V53" s="4"/>
      <c r="W53" s="4"/>
      <c r="X53" s="4"/>
      <c r="Y53" s="4"/>
      <c r="Z53" s="4"/>
    </row>
    <row r="54" ht="15.75" customHeight="1">
      <c r="A54" s="8">
        <f>Kontoplan!B44</f>
        <v>6860</v>
      </c>
      <c r="B54" s="8" t="str">
        <f>Kontoplan!C44</f>
        <v>Møte, kurs, oppdatering o.l</v>
      </c>
      <c r="C54" s="9"/>
      <c r="D54" s="9"/>
      <c r="E54" s="16">
        <f t="shared" si="3"/>
        <v>0</v>
      </c>
      <c r="F54" s="9">
        <v>0.0</v>
      </c>
      <c r="G54" s="9">
        <v>0.0</v>
      </c>
      <c r="H54" s="9">
        <v>0.0</v>
      </c>
      <c r="I54" s="9">
        <v>0.0</v>
      </c>
      <c r="J54" s="9">
        <v>0.0</v>
      </c>
      <c r="K54" s="9">
        <v>0.0</v>
      </c>
      <c r="L54" s="9">
        <v>0.0</v>
      </c>
      <c r="M54" s="9">
        <v>0.0</v>
      </c>
      <c r="N54" s="9">
        <v>0.0</v>
      </c>
      <c r="O54" s="9">
        <v>0.0</v>
      </c>
      <c r="P54" s="9">
        <v>0.0</v>
      </c>
      <c r="Q54" s="9">
        <v>0.0</v>
      </c>
      <c r="R54" s="4"/>
      <c r="S54" s="46"/>
      <c r="T54" s="4"/>
      <c r="U54" s="4"/>
      <c r="V54" s="4"/>
      <c r="W54" s="4"/>
      <c r="X54" s="4"/>
      <c r="Y54" s="4"/>
      <c r="Z54" s="4"/>
    </row>
    <row r="55" ht="15.75" customHeight="1">
      <c r="A55" s="8">
        <f>Kontoplan!B45</f>
        <v>6900</v>
      </c>
      <c r="B55" s="8" t="str">
        <f>Kontoplan!C45</f>
        <v>Mobil</v>
      </c>
      <c r="C55" s="9"/>
      <c r="D55" s="9"/>
      <c r="E55" s="16">
        <f t="shared" si="3"/>
        <v>0</v>
      </c>
      <c r="F55" s="9">
        <v>0.0</v>
      </c>
      <c r="G55" s="9">
        <v>0.0</v>
      </c>
      <c r="H55" s="9">
        <v>0.0</v>
      </c>
      <c r="I55" s="9">
        <v>0.0</v>
      </c>
      <c r="J55" s="9">
        <v>0.0</v>
      </c>
      <c r="K55" s="9">
        <v>0.0</v>
      </c>
      <c r="L55" s="9">
        <v>0.0</v>
      </c>
      <c r="M55" s="9">
        <v>0.0</v>
      </c>
      <c r="N55" s="9">
        <v>0.0</v>
      </c>
      <c r="O55" s="9">
        <v>0.0</v>
      </c>
      <c r="P55" s="9">
        <v>0.0</v>
      </c>
      <c r="Q55" s="9">
        <v>0.0</v>
      </c>
      <c r="R55" s="4"/>
      <c r="S55" s="46"/>
      <c r="T55" s="4"/>
      <c r="U55" s="4"/>
      <c r="V55" s="4"/>
      <c r="W55" s="4"/>
      <c r="X55" s="4"/>
      <c r="Y55" s="4"/>
      <c r="Z55" s="4"/>
    </row>
    <row r="56" ht="15.75" customHeight="1">
      <c r="A56" s="8">
        <f>Kontoplan!B46</f>
        <v>7140</v>
      </c>
      <c r="B56" s="8" t="str">
        <f>Kontoplan!C46</f>
        <v>Reisekostnad idrett</v>
      </c>
      <c r="C56" s="9"/>
      <c r="D56" s="9"/>
      <c r="E56" s="16">
        <f t="shared" si="3"/>
        <v>0</v>
      </c>
      <c r="F56" s="9">
        <v>0.0</v>
      </c>
      <c r="G56" s="9">
        <v>0.0</v>
      </c>
      <c r="H56" s="9">
        <v>0.0</v>
      </c>
      <c r="I56" s="9">
        <v>0.0</v>
      </c>
      <c r="J56" s="9">
        <v>0.0</v>
      </c>
      <c r="K56" s="9">
        <v>0.0</v>
      </c>
      <c r="L56" s="9">
        <v>0.0</v>
      </c>
      <c r="M56" s="9">
        <v>0.0</v>
      </c>
      <c r="N56" s="9">
        <v>0.0</v>
      </c>
      <c r="O56" s="9">
        <v>0.0</v>
      </c>
      <c r="P56" s="9">
        <v>0.0</v>
      </c>
      <c r="Q56" s="9">
        <v>0.0</v>
      </c>
      <c r="R56" s="4"/>
      <c r="S56" s="46"/>
      <c r="T56" s="4"/>
      <c r="U56" s="4"/>
      <c r="V56" s="4"/>
      <c r="W56" s="4"/>
      <c r="X56" s="4"/>
      <c r="Y56" s="4"/>
      <c r="Z56" s="4"/>
    </row>
    <row r="57" ht="15.75" customHeight="1">
      <c r="A57" s="8">
        <f>Kontoplan!B47</f>
        <v>7141</v>
      </c>
      <c r="B57" s="8" t="str">
        <f>Kontoplan!C47</f>
        <v>Reisekostnad annet</v>
      </c>
      <c r="C57" s="9"/>
      <c r="D57" s="9"/>
      <c r="E57" s="16">
        <f t="shared" si="3"/>
        <v>0</v>
      </c>
      <c r="F57" s="9">
        <v>0.0</v>
      </c>
      <c r="G57" s="9">
        <v>0.0</v>
      </c>
      <c r="H57" s="9">
        <v>0.0</v>
      </c>
      <c r="I57" s="9">
        <v>0.0</v>
      </c>
      <c r="J57" s="9">
        <v>0.0</v>
      </c>
      <c r="K57" s="9">
        <v>0.0</v>
      </c>
      <c r="L57" s="9">
        <v>0.0</v>
      </c>
      <c r="M57" s="9">
        <v>0.0</v>
      </c>
      <c r="N57" s="9">
        <v>0.0</v>
      </c>
      <c r="O57" s="9">
        <v>0.0</v>
      </c>
      <c r="P57" s="9">
        <v>0.0</v>
      </c>
      <c r="Q57" s="9">
        <v>0.0</v>
      </c>
      <c r="R57" s="4"/>
      <c r="S57" s="46"/>
      <c r="T57" s="4"/>
      <c r="U57" s="4"/>
      <c r="V57" s="4"/>
      <c r="W57" s="4"/>
      <c r="X57" s="4"/>
      <c r="Y57" s="4"/>
      <c r="Z57" s="4"/>
    </row>
    <row r="58" ht="15.75" customHeight="1">
      <c r="A58" s="8">
        <f>Kontoplan!B48</f>
        <v>7310</v>
      </c>
      <c r="B58" s="8" t="str">
        <f>Kontoplan!C48</f>
        <v>Arrangement, idrett</v>
      </c>
      <c r="C58" s="9"/>
      <c r="D58" s="9"/>
      <c r="E58" s="16">
        <f t="shared" si="3"/>
        <v>134825</v>
      </c>
      <c r="F58" s="9">
        <v>0.0</v>
      </c>
      <c r="G58" s="9">
        <v>0.0</v>
      </c>
      <c r="H58" s="9">
        <v>99500.0</v>
      </c>
      <c r="I58" s="9">
        <v>0.0</v>
      </c>
      <c r="J58" s="9">
        <v>0.0</v>
      </c>
      <c r="K58" s="9">
        <v>15900.0</v>
      </c>
      <c r="L58" s="9">
        <v>0.0</v>
      </c>
      <c r="M58" s="9">
        <v>0.0</v>
      </c>
      <c r="N58" s="9">
        <v>0.0</v>
      </c>
      <c r="O58" s="9">
        <v>0.0</v>
      </c>
      <c r="P58" s="9">
        <v>19425.0</v>
      </c>
      <c r="Q58" s="9">
        <v>0.0</v>
      </c>
      <c r="R58" s="4"/>
      <c r="S58" s="46"/>
      <c r="T58" s="4"/>
      <c r="U58" s="4"/>
      <c r="V58" s="4"/>
      <c r="W58" s="4"/>
      <c r="X58" s="4"/>
      <c r="Y58" s="4"/>
      <c r="Z58" s="4"/>
    </row>
    <row r="59" ht="15.75" customHeight="1">
      <c r="A59" s="8">
        <f>Kontoplan!B49</f>
        <v>7315</v>
      </c>
      <c r="B59" s="8" t="str">
        <f>Kontoplan!C49</f>
        <v>Arrangement, ikke idrett</v>
      </c>
      <c r="C59" s="9"/>
      <c r="D59" s="9"/>
      <c r="E59" s="16">
        <f t="shared" si="3"/>
        <v>59650</v>
      </c>
      <c r="F59" s="9">
        <v>0.0</v>
      </c>
      <c r="G59" s="9">
        <v>0.0</v>
      </c>
      <c r="H59" s="9">
        <v>0.0</v>
      </c>
      <c r="I59" s="9">
        <v>0.0</v>
      </c>
      <c r="J59" s="9">
        <v>0.0</v>
      </c>
      <c r="K59" s="9">
        <v>4000.0</v>
      </c>
      <c r="L59" s="9">
        <v>0.0</v>
      </c>
      <c r="M59" s="9">
        <v>0.0</v>
      </c>
      <c r="N59" s="9">
        <v>20400.0</v>
      </c>
      <c r="O59" s="9">
        <v>7050.0</v>
      </c>
      <c r="P59" s="9">
        <v>9400.0</v>
      </c>
      <c r="Q59" s="9">
        <v>18800.0</v>
      </c>
      <c r="R59" s="4"/>
      <c r="S59" s="46"/>
      <c r="T59" s="4"/>
      <c r="U59" s="4"/>
      <c r="V59" s="4"/>
      <c r="W59" s="4"/>
      <c r="X59" s="4"/>
      <c r="Y59" s="4"/>
      <c r="Z59" s="4"/>
    </row>
    <row r="60" ht="15.75" customHeight="1">
      <c r="A60" s="8">
        <f>Kontoplan!B50</f>
        <v>7320</v>
      </c>
      <c r="B60" s="8" t="str">
        <f>Kontoplan!C50</f>
        <v>Markedsføring</v>
      </c>
      <c r="C60" s="9"/>
      <c r="D60" s="9"/>
      <c r="E60" s="16">
        <f t="shared" si="3"/>
        <v>0</v>
      </c>
      <c r="F60" s="9">
        <v>0.0</v>
      </c>
      <c r="G60" s="9">
        <v>0.0</v>
      </c>
      <c r="H60" s="9">
        <v>0.0</v>
      </c>
      <c r="I60" s="9">
        <v>0.0</v>
      </c>
      <c r="J60" s="9">
        <v>0.0</v>
      </c>
      <c r="K60" s="9">
        <v>0.0</v>
      </c>
      <c r="L60" s="9">
        <v>0.0</v>
      </c>
      <c r="M60" s="9">
        <v>0.0</v>
      </c>
      <c r="N60" s="9">
        <v>0.0</v>
      </c>
      <c r="O60" s="9">
        <v>0.0</v>
      </c>
      <c r="P60" s="9">
        <v>0.0</v>
      </c>
      <c r="Q60" s="9">
        <v>0.0</v>
      </c>
      <c r="R60" s="4"/>
      <c r="S60" s="46"/>
      <c r="T60" s="4"/>
      <c r="U60" s="4"/>
      <c r="V60" s="4"/>
      <c r="W60" s="4"/>
      <c r="X60" s="4"/>
      <c r="Y60" s="4"/>
      <c r="Z60" s="4"/>
    </row>
    <row r="61" ht="15.75" customHeight="1">
      <c r="A61" s="8">
        <f>Kontoplan!B51</f>
        <v>7350</v>
      </c>
      <c r="B61" s="8" t="str">
        <f>Kontoplan!C51</f>
        <v>Representasjon</v>
      </c>
      <c r="C61" s="9"/>
      <c r="D61" s="9"/>
      <c r="E61" s="16">
        <f t="shared" si="3"/>
        <v>0</v>
      </c>
      <c r="F61" s="9">
        <v>0.0</v>
      </c>
      <c r="G61" s="9">
        <v>0.0</v>
      </c>
      <c r="H61" s="9">
        <v>0.0</v>
      </c>
      <c r="I61" s="9">
        <v>0.0</v>
      </c>
      <c r="J61" s="9">
        <v>0.0</v>
      </c>
      <c r="K61" s="9">
        <v>0.0</v>
      </c>
      <c r="L61" s="9">
        <v>0.0</v>
      </c>
      <c r="M61" s="9">
        <v>0.0</v>
      </c>
      <c r="N61" s="9">
        <v>0.0</v>
      </c>
      <c r="O61" s="9">
        <v>0.0</v>
      </c>
      <c r="P61" s="9">
        <v>0.0</v>
      </c>
      <c r="Q61" s="9">
        <v>0.0</v>
      </c>
      <c r="R61" s="4"/>
      <c r="S61" s="46"/>
      <c r="T61" s="4"/>
      <c r="U61" s="4"/>
      <c r="V61" s="4"/>
      <c r="W61" s="4"/>
      <c r="X61" s="4"/>
      <c r="Y61" s="4"/>
      <c r="Z61" s="4"/>
    </row>
    <row r="62" ht="15.75" customHeight="1">
      <c r="A62" s="8">
        <f>Kontoplan!B52</f>
        <v>7401</v>
      </c>
      <c r="B62" s="8" t="str">
        <f>Kontoplan!C52</f>
        <v>Bot</v>
      </c>
      <c r="C62" s="9"/>
      <c r="D62" s="9"/>
      <c r="E62" s="16">
        <f t="shared" si="3"/>
        <v>0</v>
      </c>
      <c r="F62" s="9">
        <v>0.0</v>
      </c>
      <c r="G62" s="9">
        <v>0.0</v>
      </c>
      <c r="H62" s="9">
        <v>0.0</v>
      </c>
      <c r="I62" s="9">
        <v>0.0</v>
      </c>
      <c r="J62" s="9">
        <v>0.0</v>
      </c>
      <c r="K62" s="9">
        <v>0.0</v>
      </c>
      <c r="L62" s="9">
        <v>0.0</v>
      </c>
      <c r="M62" s="9">
        <v>0.0</v>
      </c>
      <c r="N62" s="9">
        <v>0.0</v>
      </c>
      <c r="O62" s="9">
        <v>0.0</v>
      </c>
      <c r="P62" s="9">
        <v>0.0</v>
      </c>
      <c r="Q62" s="9">
        <v>0.0</v>
      </c>
      <c r="R62" s="4"/>
      <c r="S62" s="46"/>
      <c r="T62" s="4"/>
      <c r="U62" s="4"/>
      <c r="V62" s="4"/>
      <c r="W62" s="4"/>
      <c r="X62" s="4"/>
      <c r="Y62" s="4"/>
      <c r="Z62" s="4"/>
    </row>
    <row r="63" ht="15.75" customHeight="1">
      <c r="A63" s="8">
        <f>Kontoplan!B53</f>
        <v>7410</v>
      </c>
      <c r="B63" s="8" t="str">
        <f>Kontoplan!C53</f>
        <v>Kontingent</v>
      </c>
      <c r="C63" s="9"/>
      <c r="D63" s="9"/>
      <c r="E63" s="16">
        <f t="shared" si="3"/>
        <v>0</v>
      </c>
      <c r="F63" s="9">
        <v>0.0</v>
      </c>
      <c r="G63" s="9">
        <v>0.0</v>
      </c>
      <c r="H63" s="9">
        <v>0.0</v>
      </c>
      <c r="I63" s="9">
        <v>0.0</v>
      </c>
      <c r="J63" s="9">
        <v>0.0</v>
      </c>
      <c r="K63" s="9">
        <v>0.0</v>
      </c>
      <c r="L63" s="9">
        <v>0.0</v>
      </c>
      <c r="M63" s="9">
        <v>0.0</v>
      </c>
      <c r="N63" s="9">
        <v>0.0</v>
      </c>
      <c r="O63" s="9">
        <v>0.0</v>
      </c>
      <c r="P63" s="9">
        <v>0.0</v>
      </c>
      <c r="Q63" s="9">
        <v>0.0</v>
      </c>
      <c r="R63" s="4"/>
      <c r="S63" s="46"/>
      <c r="T63" s="4"/>
      <c r="U63" s="4"/>
      <c r="V63" s="4"/>
      <c r="W63" s="4"/>
      <c r="X63" s="4"/>
      <c r="Y63" s="4"/>
      <c r="Z63" s="4"/>
    </row>
    <row r="64" ht="15.75" customHeight="1">
      <c r="A64" s="8">
        <f>Kontoplan!B54</f>
        <v>7430</v>
      </c>
      <c r="B64" s="8" t="str">
        <f>Kontoplan!C54</f>
        <v>Gave</v>
      </c>
      <c r="C64" s="9"/>
      <c r="D64" s="9"/>
      <c r="E64" s="16">
        <f t="shared" si="3"/>
        <v>12000</v>
      </c>
      <c r="F64" s="9">
        <v>0.0</v>
      </c>
      <c r="G64" s="9">
        <v>0.0</v>
      </c>
      <c r="H64" s="9">
        <v>0.0</v>
      </c>
      <c r="I64" s="9">
        <v>0.0</v>
      </c>
      <c r="J64" s="9">
        <v>0.0</v>
      </c>
      <c r="K64" s="9">
        <v>0.0</v>
      </c>
      <c r="L64" s="9">
        <v>0.0</v>
      </c>
      <c r="M64" s="9">
        <v>0.0</v>
      </c>
      <c r="N64" s="9">
        <v>0.0</v>
      </c>
      <c r="O64" s="9">
        <v>12000.0</v>
      </c>
      <c r="P64" s="9">
        <v>0.0</v>
      </c>
      <c r="Q64" s="9">
        <v>0.0</v>
      </c>
      <c r="R64" s="4"/>
      <c r="S64" s="46"/>
      <c r="T64" s="4"/>
      <c r="U64" s="4"/>
      <c r="V64" s="4"/>
      <c r="W64" s="4"/>
      <c r="X64" s="4"/>
      <c r="Y64" s="4"/>
      <c r="Z64" s="4"/>
    </row>
    <row r="65" ht="15.75" customHeight="1">
      <c r="A65" s="8">
        <f>Kontoplan!B55</f>
        <v>7500</v>
      </c>
      <c r="B65" s="8" t="str">
        <f>Kontoplan!C55</f>
        <v>Forsikringspremie</v>
      </c>
      <c r="C65" s="9"/>
      <c r="D65" s="9"/>
      <c r="E65" s="16">
        <f t="shared" si="3"/>
        <v>0</v>
      </c>
      <c r="F65" s="9">
        <v>0.0</v>
      </c>
      <c r="G65" s="9">
        <v>0.0</v>
      </c>
      <c r="H65" s="9">
        <v>0.0</v>
      </c>
      <c r="I65" s="9">
        <v>0.0</v>
      </c>
      <c r="J65" s="9">
        <v>0.0</v>
      </c>
      <c r="K65" s="9">
        <v>0.0</v>
      </c>
      <c r="L65" s="9">
        <v>0.0</v>
      </c>
      <c r="M65" s="9">
        <v>0.0</v>
      </c>
      <c r="N65" s="9">
        <v>0.0</v>
      </c>
      <c r="O65" s="9">
        <v>0.0</v>
      </c>
      <c r="P65" s="9">
        <v>0.0</v>
      </c>
      <c r="Q65" s="9">
        <v>0.0</v>
      </c>
      <c r="R65" s="4"/>
      <c r="S65" s="46"/>
      <c r="T65" s="4"/>
      <c r="U65" s="4"/>
      <c r="V65" s="4"/>
      <c r="W65" s="4"/>
      <c r="X65" s="4"/>
      <c r="Y65" s="4"/>
      <c r="Z65" s="4"/>
    </row>
    <row r="66" ht="15.75" customHeight="1">
      <c r="A66" s="8">
        <f>Kontoplan!B56</f>
        <v>7770</v>
      </c>
      <c r="B66" s="8" t="str">
        <f>Kontoplan!C56</f>
        <v>Bank og kortgebyr</v>
      </c>
      <c r="C66" s="9"/>
      <c r="D66" s="9"/>
      <c r="E66" s="16">
        <f t="shared" si="3"/>
        <v>0</v>
      </c>
      <c r="F66" s="9">
        <v>0.0</v>
      </c>
      <c r="G66" s="9">
        <v>0.0</v>
      </c>
      <c r="H66" s="9">
        <v>0.0</v>
      </c>
      <c r="I66" s="9">
        <v>0.0</v>
      </c>
      <c r="J66" s="9">
        <v>0.0</v>
      </c>
      <c r="K66" s="9">
        <v>0.0</v>
      </c>
      <c r="L66" s="9">
        <v>0.0</v>
      </c>
      <c r="M66" s="9">
        <v>0.0</v>
      </c>
      <c r="N66" s="9">
        <v>0.0</v>
      </c>
      <c r="O66" s="9">
        <v>0.0</v>
      </c>
      <c r="P66" s="9">
        <v>0.0</v>
      </c>
      <c r="Q66" s="9">
        <v>0.0</v>
      </c>
      <c r="R66" s="4"/>
      <c r="S66" s="46"/>
      <c r="T66" s="4"/>
      <c r="U66" s="4"/>
      <c r="V66" s="4"/>
      <c r="W66" s="4"/>
      <c r="X66" s="4"/>
      <c r="Y66" s="4"/>
      <c r="Z66" s="4"/>
    </row>
    <row r="67" ht="15.75" customHeight="1">
      <c r="A67" s="8">
        <f>Kontoplan!B57</f>
        <v>7791</v>
      </c>
      <c r="B67" s="8" t="str">
        <f>Kontoplan!C57</f>
        <v>Internstøtte grupper</v>
      </c>
      <c r="C67" s="9"/>
      <c r="D67" s="9"/>
      <c r="E67" s="16">
        <f t="shared" si="3"/>
        <v>0</v>
      </c>
      <c r="F67" s="9">
        <v>0.0</v>
      </c>
      <c r="G67" s="9">
        <v>0.0</v>
      </c>
      <c r="H67" s="9">
        <v>0.0</v>
      </c>
      <c r="I67" s="9">
        <v>0.0</v>
      </c>
      <c r="J67" s="9">
        <v>0.0</v>
      </c>
      <c r="K67" s="9">
        <v>0.0</v>
      </c>
      <c r="L67" s="9">
        <v>0.0</v>
      </c>
      <c r="M67" s="9">
        <v>0.0</v>
      </c>
      <c r="N67" s="9">
        <v>0.0</v>
      </c>
      <c r="O67" s="9">
        <v>0.0</v>
      </c>
      <c r="P67" s="9">
        <v>0.0</v>
      </c>
      <c r="Q67" s="9">
        <v>0.0</v>
      </c>
      <c r="R67" s="4"/>
      <c r="S67" s="46"/>
      <c r="T67" s="4"/>
      <c r="U67" s="4"/>
      <c r="V67" s="4"/>
      <c r="W67" s="4"/>
      <c r="X67" s="4"/>
      <c r="Y67" s="4"/>
      <c r="Z67" s="4"/>
    </row>
    <row r="68" ht="15.75" customHeight="1">
      <c r="A68" s="8">
        <f>Kontoplan!B58</f>
        <v>8050</v>
      </c>
      <c r="B68" s="8" t="str">
        <f>Kontoplan!C58</f>
        <v>Annen renteinntekt</v>
      </c>
      <c r="C68" s="9"/>
      <c r="D68" s="9"/>
      <c r="E68" s="16">
        <f t="shared" si="3"/>
        <v>0</v>
      </c>
      <c r="F68" s="9">
        <v>0.0</v>
      </c>
      <c r="G68" s="9">
        <v>0.0</v>
      </c>
      <c r="H68" s="9">
        <v>0.0</v>
      </c>
      <c r="I68" s="9">
        <v>0.0</v>
      </c>
      <c r="J68" s="9">
        <v>0.0</v>
      </c>
      <c r="K68" s="9">
        <v>0.0</v>
      </c>
      <c r="L68" s="9">
        <v>0.0</v>
      </c>
      <c r="M68" s="9">
        <v>0.0</v>
      </c>
      <c r="N68" s="9">
        <v>0.0</v>
      </c>
      <c r="O68" s="9">
        <v>0.0</v>
      </c>
      <c r="P68" s="9">
        <v>0.0</v>
      </c>
      <c r="Q68" s="9">
        <v>0.0</v>
      </c>
      <c r="R68" s="4"/>
      <c r="S68" s="46"/>
      <c r="T68" s="4"/>
      <c r="U68" s="4"/>
      <c r="V68" s="4"/>
      <c r="W68" s="4"/>
      <c r="X68" s="4"/>
      <c r="Y68" s="4"/>
      <c r="Z68" s="4"/>
    </row>
    <row r="69" ht="15.75" customHeight="1">
      <c r="A69" s="8">
        <f>Kontoplan!B59</f>
        <v>8150</v>
      </c>
      <c r="B69" s="8" t="str">
        <f>Kontoplan!C59</f>
        <v>Annen rentekostnad</v>
      </c>
      <c r="C69" s="9"/>
      <c r="D69" s="9"/>
      <c r="E69" s="16">
        <f t="shared" si="3"/>
        <v>0</v>
      </c>
      <c r="F69" s="9">
        <v>0.0</v>
      </c>
      <c r="G69" s="9">
        <v>0.0</v>
      </c>
      <c r="H69" s="9">
        <v>0.0</v>
      </c>
      <c r="I69" s="9">
        <v>0.0</v>
      </c>
      <c r="J69" s="9">
        <v>0.0</v>
      </c>
      <c r="K69" s="9">
        <v>0.0</v>
      </c>
      <c r="L69" s="9">
        <v>0.0</v>
      </c>
      <c r="M69" s="9">
        <v>0.0</v>
      </c>
      <c r="N69" s="9">
        <v>0.0</v>
      </c>
      <c r="O69" s="9">
        <v>0.0</v>
      </c>
      <c r="P69" s="9">
        <v>0.0</v>
      </c>
      <c r="Q69" s="9">
        <v>0.0</v>
      </c>
      <c r="R69" s="4"/>
      <c r="S69" s="46"/>
      <c r="T69" s="4"/>
      <c r="U69" s="4"/>
      <c r="V69" s="4"/>
      <c r="W69" s="4"/>
      <c r="X69" s="4"/>
      <c r="Y69" s="4"/>
      <c r="Z69" s="4"/>
    </row>
    <row r="70" ht="15.75" customHeight="1">
      <c r="A70" s="8">
        <f>Kontoplan!B60</f>
        <v>8170</v>
      </c>
      <c r="B70" s="8" t="str">
        <f>Kontoplan!C60</f>
        <v>Annen finanskostnad</v>
      </c>
      <c r="C70" s="9"/>
      <c r="D70" s="9"/>
      <c r="E70" s="16">
        <f t="shared" si="3"/>
        <v>0</v>
      </c>
      <c r="F70" s="9">
        <v>0.0</v>
      </c>
      <c r="G70" s="9">
        <v>0.0</v>
      </c>
      <c r="H70" s="9">
        <v>0.0</v>
      </c>
      <c r="I70" s="9">
        <v>0.0</v>
      </c>
      <c r="J70" s="9">
        <v>0.0</v>
      </c>
      <c r="K70" s="9">
        <v>0.0</v>
      </c>
      <c r="L70" s="9">
        <v>0.0</v>
      </c>
      <c r="M70" s="9">
        <v>0.0</v>
      </c>
      <c r="N70" s="9">
        <v>0.0</v>
      </c>
      <c r="O70" s="9">
        <v>0.0</v>
      </c>
      <c r="P70" s="9">
        <v>0.0</v>
      </c>
      <c r="Q70" s="9">
        <v>0.0</v>
      </c>
      <c r="R70" s="4"/>
      <c r="S70" s="46"/>
      <c r="T70" s="4"/>
      <c r="U70" s="4"/>
      <c r="V70" s="4"/>
      <c r="W70" s="4"/>
      <c r="X70" s="4"/>
      <c r="Y70" s="4"/>
      <c r="Z70" s="4"/>
    </row>
    <row r="71" ht="15.75" customHeight="1">
      <c r="A71" s="4"/>
      <c r="B71" s="4"/>
      <c r="C71" s="12"/>
      <c r="D71" s="12"/>
      <c r="E71" s="12"/>
      <c r="F71" s="12"/>
      <c r="G71" s="12"/>
      <c r="H71" s="12"/>
      <c r="I71" s="12"/>
      <c r="J71" s="12"/>
      <c r="K71" s="12"/>
      <c r="L71" s="12"/>
      <c r="M71" s="12"/>
      <c r="N71" s="12"/>
      <c r="O71" s="12"/>
      <c r="P71" s="12"/>
      <c r="Q71" s="12"/>
      <c r="R71" s="4"/>
      <c r="S71" s="4"/>
      <c r="T71" s="4"/>
      <c r="U71" s="4"/>
      <c r="V71" s="4"/>
      <c r="W71" s="4"/>
      <c r="X71" s="4"/>
      <c r="Y71" s="4"/>
      <c r="Z71" s="4"/>
    </row>
    <row r="72" ht="15.75" customHeight="1">
      <c r="A72" s="13" t="s">
        <v>32</v>
      </c>
      <c r="B72" s="14"/>
      <c r="C72" s="15">
        <f t="shared" ref="C72:Q72" si="4">SUM(C39:C71)</f>
        <v>0</v>
      </c>
      <c r="D72" s="15">
        <f t="shared" si="4"/>
        <v>0</v>
      </c>
      <c r="E72" s="16">
        <f t="shared" si="4"/>
        <v>314425</v>
      </c>
      <c r="F72" s="15">
        <f t="shared" si="4"/>
        <v>0</v>
      </c>
      <c r="G72" s="15">
        <f t="shared" si="4"/>
        <v>0</v>
      </c>
      <c r="H72" s="15">
        <f t="shared" si="4"/>
        <v>103700</v>
      </c>
      <c r="I72" s="15">
        <f t="shared" si="4"/>
        <v>40000</v>
      </c>
      <c r="J72" s="15">
        <f t="shared" si="4"/>
        <v>0</v>
      </c>
      <c r="K72" s="15">
        <f t="shared" si="4"/>
        <v>19900</v>
      </c>
      <c r="L72" s="15">
        <f t="shared" si="4"/>
        <v>0</v>
      </c>
      <c r="M72" s="15">
        <f t="shared" si="4"/>
        <v>0</v>
      </c>
      <c r="N72" s="15">
        <f t="shared" si="4"/>
        <v>20400</v>
      </c>
      <c r="O72" s="15">
        <f t="shared" si="4"/>
        <v>82800</v>
      </c>
      <c r="P72" s="15">
        <f t="shared" si="4"/>
        <v>28825</v>
      </c>
      <c r="Q72" s="15">
        <f t="shared" si="4"/>
        <v>18800</v>
      </c>
      <c r="R72" s="4"/>
      <c r="S72" s="46"/>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13" t="s">
        <v>33</v>
      </c>
      <c r="B74" s="14"/>
      <c r="C74" s="15">
        <f t="shared" ref="C74:Q74" si="5">C32+C72</f>
        <v>0</v>
      </c>
      <c r="D74" s="15">
        <f t="shared" si="5"/>
        <v>0</v>
      </c>
      <c r="E74" s="16">
        <f t="shared" si="5"/>
        <v>-42425</v>
      </c>
      <c r="F74" s="15">
        <f t="shared" si="5"/>
        <v>0</v>
      </c>
      <c r="G74" s="15">
        <f t="shared" si="5"/>
        <v>-13350</v>
      </c>
      <c r="H74" s="15">
        <f t="shared" si="5"/>
        <v>-26400</v>
      </c>
      <c r="I74" s="15">
        <f t="shared" si="5"/>
        <v>0</v>
      </c>
      <c r="J74" s="15">
        <f t="shared" si="5"/>
        <v>0</v>
      </c>
      <c r="K74" s="15">
        <f t="shared" si="5"/>
        <v>-4700</v>
      </c>
      <c r="L74" s="15">
        <f t="shared" si="5"/>
        <v>0</v>
      </c>
      <c r="M74" s="15">
        <f t="shared" si="5"/>
        <v>0</v>
      </c>
      <c r="N74" s="15">
        <f t="shared" si="5"/>
        <v>-5000</v>
      </c>
      <c r="O74" s="15">
        <f t="shared" si="5"/>
        <v>15250</v>
      </c>
      <c r="P74" s="15">
        <f t="shared" si="5"/>
        <v>-8225</v>
      </c>
      <c r="Q74" s="15">
        <f t="shared" si="5"/>
        <v>0</v>
      </c>
      <c r="R74" s="4"/>
      <c r="S74" s="46"/>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paperSize="9" orientation="portrait"/>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2" width="24.78"/>
    <col customWidth="1" min="3" max="5" width="12.44"/>
    <col customWidth="1" min="6" max="17" width="10.0"/>
    <col customWidth="1" min="18" max="18" width="2.67"/>
    <col customWidth="1" min="19" max="19" width="83.33"/>
    <col customWidth="1" min="20" max="26" width="10.56"/>
  </cols>
  <sheetData>
    <row r="1" ht="15.75" customHeight="1">
      <c r="A1" s="19" t="s">
        <v>171</v>
      </c>
      <c r="B1" s="20"/>
      <c r="C1" s="20"/>
      <c r="D1" s="20"/>
      <c r="E1" s="20"/>
      <c r="F1" s="20"/>
      <c r="G1" s="20"/>
      <c r="H1" s="20"/>
      <c r="I1" s="20"/>
      <c r="J1" s="20"/>
      <c r="K1" s="20"/>
      <c r="L1" s="20"/>
      <c r="M1" s="20"/>
      <c r="N1" s="20"/>
      <c r="O1" s="20"/>
      <c r="P1" s="20"/>
      <c r="Q1" s="20"/>
      <c r="R1" s="20"/>
      <c r="S1" s="20"/>
      <c r="T1" s="4"/>
      <c r="U1" s="4"/>
      <c r="V1" s="4"/>
      <c r="W1" s="4"/>
      <c r="X1" s="4"/>
      <c r="Y1" s="4"/>
      <c r="Z1" s="4"/>
    </row>
    <row r="2" ht="15.75" customHeight="1">
      <c r="A2" s="21"/>
      <c r="T2" s="4"/>
      <c r="U2" s="4"/>
      <c r="V2" s="4"/>
      <c r="W2" s="4"/>
      <c r="X2" s="4"/>
      <c r="Y2" s="4"/>
      <c r="Z2" s="4"/>
    </row>
    <row r="3" ht="15.75" customHeight="1">
      <c r="A3" s="21"/>
      <c r="T3" s="4"/>
      <c r="U3" s="4"/>
      <c r="V3" s="4"/>
      <c r="W3" s="4"/>
      <c r="X3" s="4"/>
      <c r="Y3" s="4"/>
      <c r="Z3" s="4"/>
    </row>
    <row r="4" ht="15.75" customHeight="1">
      <c r="A4" s="47" t="str">
        <f>Forside!B4</f>
        <v>BI Athletics</v>
      </c>
      <c r="B4" s="20"/>
      <c r="C4" s="20"/>
      <c r="D4" s="20"/>
      <c r="E4" s="20"/>
      <c r="F4" s="20"/>
      <c r="G4" s="20"/>
      <c r="H4" s="20"/>
      <c r="I4" s="20"/>
      <c r="J4" s="20"/>
      <c r="K4" s="20"/>
      <c r="L4" s="20"/>
      <c r="M4" s="20"/>
      <c r="N4" s="20"/>
      <c r="O4" s="20"/>
      <c r="P4" s="20"/>
      <c r="Q4" s="20"/>
      <c r="R4" s="20"/>
      <c r="S4" s="20"/>
      <c r="T4" s="4"/>
      <c r="U4" s="4"/>
      <c r="V4" s="4"/>
      <c r="W4" s="4"/>
      <c r="X4" s="4"/>
      <c r="Y4" s="4"/>
      <c r="Z4" s="4"/>
    </row>
    <row r="5" ht="15.75" customHeight="1">
      <c r="A5" s="21"/>
      <c r="T5" s="4"/>
      <c r="U5" s="4"/>
      <c r="V5" s="4"/>
      <c r="W5" s="4"/>
      <c r="X5" s="4"/>
      <c r="Y5" s="4"/>
      <c r="Z5" s="4"/>
    </row>
    <row r="6" ht="15.75" customHeight="1">
      <c r="A6" s="21"/>
      <c r="T6" s="4"/>
      <c r="U6" s="4"/>
      <c r="V6" s="4"/>
      <c r="W6" s="4"/>
      <c r="X6" s="4"/>
      <c r="Y6" s="4"/>
      <c r="Z6" s="4"/>
    </row>
    <row r="7" ht="15.75" customHeight="1">
      <c r="A7" s="48" t="s">
        <v>162</v>
      </c>
      <c r="B7" s="2"/>
      <c r="C7" s="2"/>
      <c r="D7" s="2"/>
      <c r="E7" s="2"/>
      <c r="F7" s="2"/>
      <c r="G7" s="2"/>
      <c r="H7" s="2"/>
      <c r="I7" s="2"/>
      <c r="J7" s="2"/>
      <c r="K7" s="2"/>
      <c r="L7" s="2"/>
      <c r="M7" s="2"/>
      <c r="N7" s="2"/>
      <c r="O7" s="2"/>
      <c r="P7" s="2"/>
      <c r="Q7" s="2"/>
      <c r="R7" s="2"/>
      <c r="S7" s="2"/>
      <c r="T7" s="4"/>
      <c r="U7" s="4"/>
      <c r="V7" s="4"/>
      <c r="W7" s="4"/>
      <c r="X7" s="4"/>
      <c r="Y7" s="4"/>
      <c r="Z7" s="4"/>
    </row>
    <row r="8" ht="15.75" customHeight="1">
      <c r="A8" s="49" t="str">
        <f>MID(CELL("filename",A1),FIND("]",CELL("filename",A1))+1,255)</f>
        <v>#VALUE!</v>
      </c>
      <c r="B8" s="2"/>
      <c r="C8" s="2"/>
      <c r="D8" s="2"/>
      <c r="E8" s="2"/>
      <c r="F8" s="2"/>
      <c r="G8" s="2"/>
      <c r="H8" s="2"/>
      <c r="I8" s="2"/>
      <c r="J8" s="2"/>
      <c r="K8" s="2"/>
      <c r="L8" s="2"/>
      <c r="M8" s="2"/>
      <c r="N8" s="2"/>
      <c r="O8" s="2"/>
      <c r="P8" s="2"/>
      <c r="Q8" s="2"/>
      <c r="R8" s="2"/>
      <c r="S8" s="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5" t="s">
        <v>2</v>
      </c>
      <c r="B10" s="2"/>
      <c r="C10" s="2"/>
      <c r="D10" s="2"/>
      <c r="E10" s="2"/>
      <c r="F10" s="2"/>
      <c r="G10" s="2"/>
      <c r="H10" s="2"/>
      <c r="I10" s="2"/>
      <c r="J10" s="2"/>
      <c r="K10" s="2"/>
      <c r="L10" s="2"/>
      <c r="M10" s="2"/>
      <c r="N10" s="2"/>
      <c r="O10" s="2"/>
      <c r="P10" s="2"/>
      <c r="Q10" s="2"/>
      <c r="R10" s="2"/>
      <c r="S10" s="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6" t="s">
        <v>3</v>
      </c>
      <c r="B12" s="6" t="s">
        <v>4</v>
      </c>
      <c r="C12" s="6" t="s">
        <v>5</v>
      </c>
      <c r="D12" s="6" t="s">
        <v>6</v>
      </c>
      <c r="E12" s="7" t="s">
        <v>7</v>
      </c>
      <c r="F12" s="6" t="s">
        <v>172</v>
      </c>
      <c r="G12" s="6" t="s">
        <v>173</v>
      </c>
      <c r="H12" s="6" t="s">
        <v>174</v>
      </c>
      <c r="I12" s="6" t="s">
        <v>175</v>
      </c>
      <c r="J12" s="6" t="s">
        <v>176</v>
      </c>
      <c r="K12" s="6" t="s">
        <v>177</v>
      </c>
      <c r="L12" s="6" t="s">
        <v>178</v>
      </c>
      <c r="M12" s="6" t="s">
        <v>179</v>
      </c>
      <c r="N12" s="6" t="s">
        <v>180</v>
      </c>
      <c r="O12" s="6" t="s">
        <v>181</v>
      </c>
      <c r="P12" s="6" t="s">
        <v>182</v>
      </c>
      <c r="Q12" s="6" t="s">
        <v>183</v>
      </c>
      <c r="R12" s="45"/>
      <c r="S12" s="6" t="s">
        <v>184</v>
      </c>
      <c r="T12" s="4"/>
      <c r="U12" s="4"/>
      <c r="V12" s="4"/>
      <c r="W12" s="4"/>
      <c r="X12" s="4"/>
      <c r="Y12" s="4"/>
      <c r="Z12" s="4"/>
    </row>
    <row r="13" ht="15.75" customHeight="1">
      <c r="A13" s="8">
        <f>Kontoplan!B11</f>
        <v>3000</v>
      </c>
      <c r="B13" s="8" t="str">
        <f>Kontoplan!C11</f>
        <v>Salgsinntekter, avgiftspliktig</v>
      </c>
      <c r="C13" s="9"/>
      <c r="D13" s="9"/>
      <c r="E13" s="16">
        <f t="shared" ref="E13:E30" si="1">SUM(F13:Q13)</f>
        <v>0</v>
      </c>
      <c r="F13" s="9">
        <v>0.0</v>
      </c>
      <c r="G13" s="9">
        <v>0.0</v>
      </c>
      <c r="H13" s="9">
        <v>0.0</v>
      </c>
      <c r="I13" s="9">
        <v>0.0</v>
      </c>
      <c r="J13" s="9">
        <v>0.0</v>
      </c>
      <c r="K13" s="9">
        <v>0.0</v>
      </c>
      <c r="L13" s="9">
        <v>0.0</v>
      </c>
      <c r="M13" s="9">
        <v>0.0</v>
      </c>
      <c r="N13" s="9">
        <v>0.0</v>
      </c>
      <c r="O13" s="9">
        <v>0.0</v>
      </c>
      <c r="P13" s="9">
        <v>0.0</v>
      </c>
      <c r="Q13" s="9">
        <v>0.0</v>
      </c>
      <c r="R13" s="4"/>
      <c r="S13" s="46"/>
      <c r="T13" s="4"/>
      <c r="U13" s="4"/>
      <c r="V13" s="4"/>
      <c r="W13" s="4"/>
      <c r="X13" s="4"/>
      <c r="Y13" s="4"/>
      <c r="Z13" s="4"/>
    </row>
    <row r="14" ht="15.75" customHeight="1">
      <c r="A14" s="8">
        <f>Kontoplan!B12</f>
        <v>3009</v>
      </c>
      <c r="B14" s="8" t="str">
        <f>Kontoplan!C12</f>
        <v>Sponsorinntekt</v>
      </c>
      <c r="C14" s="9"/>
      <c r="D14" s="9"/>
      <c r="E14" s="16">
        <f t="shared" si="1"/>
        <v>0</v>
      </c>
      <c r="F14" s="9">
        <v>0.0</v>
      </c>
      <c r="G14" s="9">
        <v>0.0</v>
      </c>
      <c r="H14" s="9">
        <v>0.0</v>
      </c>
      <c r="I14" s="9">
        <v>0.0</v>
      </c>
      <c r="J14" s="9">
        <v>0.0</v>
      </c>
      <c r="K14" s="9">
        <v>0.0</v>
      </c>
      <c r="L14" s="9">
        <v>0.0</v>
      </c>
      <c r="M14" s="9">
        <v>0.0</v>
      </c>
      <c r="N14" s="9">
        <v>0.0</v>
      </c>
      <c r="O14" s="9">
        <v>0.0</v>
      </c>
      <c r="P14" s="9">
        <v>0.0</v>
      </c>
      <c r="Q14" s="9">
        <v>0.0</v>
      </c>
      <c r="R14" s="4"/>
      <c r="S14" s="46"/>
      <c r="T14" s="4"/>
      <c r="U14" s="4"/>
      <c r="V14" s="4"/>
      <c r="W14" s="4"/>
      <c r="X14" s="4"/>
      <c r="Y14" s="4"/>
      <c r="Z14" s="4"/>
    </row>
    <row r="15" ht="15.75" customHeight="1">
      <c r="A15" s="8">
        <f>Kontoplan!B13</f>
        <v>3100</v>
      </c>
      <c r="B15" s="8" t="str">
        <f>Kontoplan!C13</f>
        <v>Salgsinntekter, avgiftsfri</v>
      </c>
      <c r="C15" s="9"/>
      <c r="D15" s="9"/>
      <c r="E15" s="16">
        <f t="shared" si="1"/>
        <v>0</v>
      </c>
      <c r="F15" s="9">
        <v>0.0</v>
      </c>
      <c r="G15" s="9">
        <v>0.0</v>
      </c>
      <c r="H15" s="9">
        <v>0.0</v>
      </c>
      <c r="I15" s="9">
        <v>0.0</v>
      </c>
      <c r="J15" s="9">
        <v>0.0</v>
      </c>
      <c r="K15" s="9">
        <v>0.0</v>
      </c>
      <c r="L15" s="9">
        <v>0.0</v>
      </c>
      <c r="M15" s="9">
        <v>0.0</v>
      </c>
      <c r="N15" s="9">
        <v>0.0</v>
      </c>
      <c r="O15" s="9">
        <v>0.0</v>
      </c>
      <c r="P15" s="9">
        <v>0.0</v>
      </c>
      <c r="Q15" s="9">
        <v>0.0</v>
      </c>
      <c r="R15" s="4"/>
      <c r="S15" s="46"/>
      <c r="T15" s="4"/>
      <c r="U15" s="4"/>
      <c r="V15" s="4"/>
      <c r="W15" s="4"/>
      <c r="X15" s="4"/>
      <c r="Y15" s="4"/>
      <c r="Z15" s="4"/>
    </row>
    <row r="16" ht="15.75" customHeight="1">
      <c r="A16" s="8">
        <f>Kontoplan!B14</f>
        <v>3101</v>
      </c>
      <c r="B16" s="8" t="str">
        <f>Kontoplan!C14</f>
        <v>Dugnad</v>
      </c>
      <c r="C16" s="9"/>
      <c r="D16" s="9"/>
      <c r="E16" s="16">
        <f t="shared" si="1"/>
        <v>0</v>
      </c>
      <c r="F16" s="9">
        <v>0.0</v>
      </c>
      <c r="G16" s="9">
        <v>0.0</v>
      </c>
      <c r="H16" s="9">
        <v>0.0</v>
      </c>
      <c r="I16" s="9">
        <v>0.0</v>
      </c>
      <c r="J16" s="9">
        <v>0.0</v>
      </c>
      <c r="K16" s="9">
        <v>0.0</v>
      </c>
      <c r="L16" s="9">
        <v>0.0</v>
      </c>
      <c r="M16" s="9">
        <v>0.0</v>
      </c>
      <c r="N16" s="9">
        <v>0.0</v>
      </c>
      <c r="O16" s="9">
        <v>0.0</v>
      </c>
      <c r="P16" s="9">
        <v>0.0</v>
      </c>
      <c r="Q16" s="9">
        <v>0.0</v>
      </c>
      <c r="R16" s="4"/>
      <c r="S16" s="46"/>
      <c r="T16" s="4"/>
      <c r="U16" s="4"/>
      <c r="V16" s="4"/>
      <c r="W16" s="4"/>
      <c r="X16" s="4"/>
      <c r="Y16" s="4"/>
      <c r="Z16" s="4"/>
    </row>
    <row r="17" ht="15.75" customHeight="1">
      <c r="A17" s="8">
        <f>Kontoplan!B15</f>
        <v>3410</v>
      </c>
      <c r="B17" s="8" t="str">
        <f>Kontoplan!C15</f>
        <v>Tilskudd fra Oslo Kommune</v>
      </c>
      <c r="C17" s="9"/>
      <c r="D17" s="9"/>
      <c r="E17" s="16">
        <f t="shared" si="1"/>
        <v>0</v>
      </c>
      <c r="F17" s="9">
        <v>0.0</v>
      </c>
      <c r="G17" s="9">
        <v>0.0</v>
      </c>
      <c r="H17" s="9">
        <v>0.0</v>
      </c>
      <c r="I17" s="9">
        <v>0.0</v>
      </c>
      <c r="J17" s="9">
        <v>0.0</v>
      </c>
      <c r="K17" s="9">
        <v>0.0</v>
      </c>
      <c r="L17" s="9">
        <v>0.0</v>
      </c>
      <c r="M17" s="9">
        <v>0.0</v>
      </c>
      <c r="N17" s="9">
        <v>0.0</v>
      </c>
      <c r="O17" s="9">
        <v>0.0</v>
      </c>
      <c r="P17" s="9">
        <v>0.0</v>
      </c>
      <c r="Q17" s="9">
        <v>0.0</v>
      </c>
      <c r="R17" s="4"/>
      <c r="S17" s="46"/>
      <c r="T17" s="4"/>
      <c r="U17" s="4"/>
      <c r="V17" s="4"/>
      <c r="W17" s="4"/>
      <c r="X17" s="4"/>
      <c r="Y17" s="4"/>
      <c r="Z17" s="4"/>
    </row>
    <row r="18" ht="15.75" customHeight="1">
      <c r="A18" s="8">
        <f>Kontoplan!B16</f>
        <v>3420</v>
      </c>
      <c r="B18" s="8" t="str">
        <f>Kontoplan!C16</f>
        <v>Momskompensasjon</v>
      </c>
      <c r="C18" s="9"/>
      <c r="D18" s="9"/>
      <c r="E18" s="16">
        <f t="shared" si="1"/>
        <v>0</v>
      </c>
      <c r="F18" s="9">
        <v>0.0</v>
      </c>
      <c r="G18" s="9">
        <v>0.0</v>
      </c>
      <c r="H18" s="9">
        <v>0.0</v>
      </c>
      <c r="I18" s="9">
        <v>0.0</v>
      </c>
      <c r="J18" s="9">
        <v>0.0</v>
      </c>
      <c r="K18" s="9">
        <v>0.0</v>
      </c>
      <c r="L18" s="9">
        <v>0.0</v>
      </c>
      <c r="M18" s="9">
        <v>0.0</v>
      </c>
      <c r="N18" s="9">
        <v>0.0</v>
      </c>
      <c r="O18" s="9">
        <v>0.0</v>
      </c>
      <c r="P18" s="9">
        <v>0.0</v>
      </c>
      <c r="Q18" s="9">
        <v>0.0</v>
      </c>
      <c r="R18" s="4"/>
      <c r="S18" s="46"/>
      <c r="T18" s="4"/>
      <c r="U18" s="4"/>
      <c r="V18" s="4"/>
      <c r="W18" s="4"/>
      <c r="X18" s="4"/>
      <c r="Y18" s="4"/>
      <c r="Z18" s="4"/>
    </row>
    <row r="19" ht="15.75" customHeight="1">
      <c r="A19" s="8">
        <f>Kontoplan!B17</f>
        <v>3430</v>
      </c>
      <c r="B19" s="8" t="str">
        <f>Kontoplan!C17</f>
        <v>Grasrotandelen Norsk Tipping</v>
      </c>
      <c r="C19" s="9"/>
      <c r="D19" s="9"/>
      <c r="E19" s="16">
        <f t="shared" si="1"/>
        <v>0</v>
      </c>
      <c r="F19" s="9">
        <v>0.0</v>
      </c>
      <c r="G19" s="9">
        <v>0.0</v>
      </c>
      <c r="H19" s="9">
        <v>0.0</v>
      </c>
      <c r="I19" s="9">
        <v>0.0</v>
      </c>
      <c r="J19" s="9">
        <v>0.0</v>
      </c>
      <c r="K19" s="9">
        <v>0.0</v>
      </c>
      <c r="L19" s="9">
        <v>0.0</v>
      </c>
      <c r="M19" s="9">
        <v>0.0</v>
      </c>
      <c r="N19" s="9">
        <v>0.0</v>
      </c>
      <c r="O19" s="9">
        <v>0.0</v>
      </c>
      <c r="P19" s="9">
        <v>0.0</v>
      </c>
      <c r="Q19" s="9">
        <v>0.0</v>
      </c>
      <c r="R19" s="4"/>
      <c r="S19" s="46"/>
      <c r="T19" s="4"/>
      <c r="U19" s="4"/>
      <c r="V19" s="4"/>
      <c r="W19" s="4"/>
      <c r="X19" s="4"/>
      <c r="Y19" s="4"/>
      <c r="Z19" s="4"/>
    </row>
    <row r="20" ht="15.75" customHeight="1">
      <c r="A20" s="8">
        <f>Kontoplan!B18</f>
        <v>3900</v>
      </c>
      <c r="B20" s="8" t="str">
        <f>Kontoplan!C18</f>
        <v>Annen driftsrelatert inntekt</v>
      </c>
      <c r="C20" s="9"/>
      <c r="D20" s="9"/>
      <c r="E20" s="16">
        <f t="shared" si="1"/>
        <v>0</v>
      </c>
      <c r="F20" s="9">
        <v>0.0</v>
      </c>
      <c r="G20" s="9">
        <v>0.0</v>
      </c>
      <c r="H20" s="9">
        <v>0.0</v>
      </c>
      <c r="I20" s="9">
        <v>0.0</v>
      </c>
      <c r="J20" s="9">
        <v>0.0</v>
      </c>
      <c r="K20" s="9">
        <v>0.0</v>
      </c>
      <c r="L20" s="9">
        <v>0.0</v>
      </c>
      <c r="M20" s="9">
        <v>0.0</v>
      </c>
      <c r="N20" s="9">
        <v>0.0</v>
      </c>
      <c r="O20" s="9">
        <v>0.0</v>
      </c>
      <c r="P20" s="9">
        <v>0.0</v>
      </c>
      <c r="Q20" s="9">
        <v>0.0</v>
      </c>
      <c r="R20" s="4"/>
      <c r="S20" s="46"/>
      <c r="T20" s="4"/>
      <c r="U20" s="4"/>
      <c r="V20" s="4"/>
      <c r="W20" s="4"/>
      <c r="X20" s="4"/>
      <c r="Y20" s="4"/>
      <c r="Z20" s="4"/>
    </row>
    <row r="21" ht="15.75" customHeight="1">
      <c r="A21" s="8">
        <f>Kontoplan!B19</f>
        <v>3901</v>
      </c>
      <c r="B21" s="8" t="str">
        <f>Kontoplan!C19</f>
        <v>Internstøtte BI Athletics</v>
      </c>
      <c r="C21" s="9"/>
      <c r="D21" s="9"/>
      <c r="E21" s="16">
        <f t="shared" si="1"/>
        <v>0</v>
      </c>
      <c r="F21" s="9">
        <v>0.0</v>
      </c>
      <c r="G21" s="9">
        <v>0.0</v>
      </c>
      <c r="H21" s="9">
        <v>0.0</v>
      </c>
      <c r="I21" s="9">
        <v>0.0</v>
      </c>
      <c r="J21" s="9">
        <v>0.0</v>
      </c>
      <c r="K21" s="9">
        <v>0.0</v>
      </c>
      <c r="L21" s="9">
        <v>0.0</v>
      </c>
      <c r="M21" s="9">
        <v>0.0</v>
      </c>
      <c r="N21" s="9">
        <v>0.0</v>
      </c>
      <c r="O21" s="9">
        <v>0.0</v>
      </c>
      <c r="P21" s="9">
        <v>0.0</v>
      </c>
      <c r="Q21" s="9">
        <v>0.0</v>
      </c>
      <c r="R21" s="4"/>
      <c r="S21" s="46"/>
      <c r="T21" s="4"/>
      <c r="U21" s="4"/>
      <c r="V21" s="4"/>
      <c r="W21" s="4"/>
      <c r="X21" s="4"/>
      <c r="Y21" s="4"/>
      <c r="Z21" s="4"/>
    </row>
    <row r="22" ht="15.75" customHeight="1">
      <c r="A22" s="8">
        <f>Kontoplan!B20</f>
        <v>3920</v>
      </c>
      <c r="B22" s="8" t="str">
        <f>Kontoplan!C20</f>
        <v>Medlemskontingent</v>
      </c>
      <c r="C22" s="9"/>
      <c r="D22" s="9"/>
      <c r="E22" s="16">
        <f t="shared" si="1"/>
        <v>0</v>
      </c>
      <c r="F22" s="9">
        <v>0.0</v>
      </c>
      <c r="G22" s="9">
        <v>0.0</v>
      </c>
      <c r="H22" s="9">
        <v>0.0</v>
      </c>
      <c r="I22" s="9">
        <v>0.0</v>
      </c>
      <c r="J22" s="9">
        <v>0.0</v>
      </c>
      <c r="K22" s="9">
        <v>0.0</v>
      </c>
      <c r="L22" s="9">
        <v>0.0</v>
      </c>
      <c r="M22" s="9">
        <v>0.0</v>
      </c>
      <c r="N22" s="9">
        <v>0.0</v>
      </c>
      <c r="O22" s="9">
        <v>0.0</v>
      </c>
      <c r="P22" s="9">
        <v>0.0</v>
      </c>
      <c r="Q22" s="9">
        <v>0.0</v>
      </c>
      <c r="R22" s="4"/>
      <c r="S22" s="46"/>
      <c r="T22" s="4"/>
      <c r="U22" s="4"/>
      <c r="V22" s="4"/>
      <c r="W22" s="4"/>
      <c r="X22" s="4"/>
      <c r="Y22" s="4"/>
      <c r="Z22" s="4"/>
    </row>
    <row r="23" ht="15.75" customHeight="1">
      <c r="A23" s="8">
        <f>Kontoplan!B21</f>
        <v>3921</v>
      </c>
      <c r="B23" s="8" t="str">
        <f>Kontoplan!C21</f>
        <v>Gruppeavgift</v>
      </c>
      <c r="C23" s="9"/>
      <c r="D23" s="9"/>
      <c r="E23" s="16">
        <f t="shared" si="1"/>
        <v>0</v>
      </c>
      <c r="F23" s="9">
        <v>0.0</v>
      </c>
      <c r="G23" s="9">
        <v>0.0</v>
      </c>
      <c r="H23" s="9">
        <v>0.0</v>
      </c>
      <c r="I23" s="9">
        <v>0.0</v>
      </c>
      <c r="J23" s="9">
        <v>0.0</v>
      </c>
      <c r="K23" s="9">
        <v>0.0</v>
      </c>
      <c r="L23" s="9">
        <v>0.0</v>
      </c>
      <c r="M23" s="9">
        <v>0.0</v>
      </c>
      <c r="N23" s="9">
        <v>0.0</v>
      </c>
      <c r="O23" s="9">
        <v>0.0</v>
      </c>
      <c r="P23" s="9">
        <v>0.0</v>
      </c>
      <c r="Q23" s="9">
        <v>0.0</v>
      </c>
      <c r="R23" s="4"/>
      <c r="S23" s="46"/>
      <c r="T23" s="4"/>
      <c r="U23" s="4"/>
      <c r="V23" s="4"/>
      <c r="W23" s="4"/>
      <c r="X23" s="4"/>
      <c r="Y23" s="4"/>
      <c r="Z23" s="4"/>
    </row>
    <row r="24" ht="15.75" customHeight="1">
      <c r="A24" s="8">
        <f>Kontoplan!B22</f>
        <v>3930</v>
      </c>
      <c r="B24" s="8" t="str">
        <f>Kontoplan!C22</f>
        <v>Treningsavgift</v>
      </c>
      <c r="C24" s="9"/>
      <c r="D24" s="9"/>
      <c r="E24" s="16">
        <f t="shared" si="1"/>
        <v>0</v>
      </c>
      <c r="F24" s="9">
        <v>0.0</v>
      </c>
      <c r="G24" s="9">
        <v>0.0</v>
      </c>
      <c r="H24" s="9">
        <v>0.0</v>
      </c>
      <c r="I24" s="9">
        <v>0.0</v>
      </c>
      <c r="J24" s="9">
        <v>0.0</v>
      </c>
      <c r="K24" s="9">
        <v>0.0</v>
      </c>
      <c r="L24" s="9">
        <v>0.0</v>
      </c>
      <c r="M24" s="9">
        <v>0.0</v>
      </c>
      <c r="N24" s="9">
        <v>0.0</v>
      </c>
      <c r="O24" s="9">
        <v>0.0</v>
      </c>
      <c r="P24" s="9">
        <v>0.0</v>
      </c>
      <c r="Q24" s="9">
        <v>0.0</v>
      </c>
      <c r="R24" s="4"/>
      <c r="S24" s="46"/>
      <c r="T24" s="4"/>
      <c r="U24" s="4"/>
      <c r="V24" s="4"/>
      <c r="W24" s="4"/>
      <c r="X24" s="4"/>
      <c r="Y24" s="4"/>
      <c r="Z24" s="4"/>
    </row>
    <row r="25" ht="15.75" customHeight="1">
      <c r="A25" s="8">
        <f>Kontoplan!B23</f>
        <v>3990</v>
      </c>
      <c r="B25" s="8" t="str">
        <f>Kontoplan!C23</f>
        <v>Kontingent fra BI-studenter</v>
      </c>
      <c r="C25" s="9"/>
      <c r="D25" s="9"/>
      <c r="E25" s="16">
        <f t="shared" si="1"/>
        <v>0</v>
      </c>
      <c r="F25" s="9">
        <v>0.0</v>
      </c>
      <c r="G25" s="9">
        <v>0.0</v>
      </c>
      <c r="H25" s="9">
        <v>0.0</v>
      </c>
      <c r="I25" s="9">
        <v>0.0</v>
      </c>
      <c r="J25" s="9">
        <v>0.0</v>
      </c>
      <c r="K25" s="9">
        <v>0.0</v>
      </c>
      <c r="L25" s="9">
        <v>0.0</v>
      </c>
      <c r="M25" s="9">
        <v>0.0</v>
      </c>
      <c r="N25" s="9">
        <v>0.0</v>
      </c>
      <c r="O25" s="9">
        <v>0.0</v>
      </c>
      <c r="P25" s="9">
        <v>0.0</v>
      </c>
      <c r="Q25" s="9">
        <v>0.0</v>
      </c>
      <c r="R25" s="4"/>
      <c r="S25" s="46"/>
      <c r="T25" s="4"/>
      <c r="U25" s="4"/>
      <c r="V25" s="4"/>
      <c r="W25" s="4"/>
      <c r="X25" s="4"/>
      <c r="Y25" s="4"/>
      <c r="Z25" s="4"/>
    </row>
    <row r="26" ht="15.75" customHeight="1">
      <c r="A26" s="8">
        <f>Kontoplan!B24</f>
        <v>3991</v>
      </c>
      <c r="B26" s="8" t="str">
        <f>Kontoplan!C24</f>
        <v>Støtte fra BISO</v>
      </c>
      <c r="C26" s="9"/>
      <c r="D26" s="9"/>
      <c r="E26" s="16">
        <f t="shared" si="1"/>
        <v>0</v>
      </c>
      <c r="F26" s="9">
        <v>0.0</v>
      </c>
      <c r="G26" s="9">
        <v>0.0</v>
      </c>
      <c r="H26" s="9">
        <v>0.0</v>
      </c>
      <c r="I26" s="9">
        <v>0.0</v>
      </c>
      <c r="J26" s="9">
        <v>0.0</v>
      </c>
      <c r="K26" s="9">
        <v>0.0</v>
      </c>
      <c r="L26" s="9">
        <v>0.0</v>
      </c>
      <c r="M26" s="9">
        <v>0.0</v>
      </c>
      <c r="N26" s="9">
        <v>0.0</v>
      </c>
      <c r="O26" s="9">
        <v>0.0</v>
      </c>
      <c r="P26" s="9">
        <v>0.0</v>
      </c>
      <c r="Q26" s="9">
        <v>0.0</v>
      </c>
      <c r="R26" s="4"/>
      <c r="S26" s="46"/>
      <c r="T26" s="4"/>
      <c r="U26" s="4"/>
      <c r="V26" s="4"/>
      <c r="W26" s="4"/>
      <c r="X26" s="4"/>
      <c r="Y26" s="4"/>
      <c r="Z26" s="4"/>
    </row>
    <row r="27" ht="15.75" customHeight="1">
      <c r="A27" s="8">
        <f>Kontoplan!B25</f>
        <v>3992</v>
      </c>
      <c r="B27" s="8" t="str">
        <f>Kontoplan!C25</f>
        <v>Støtte fra BI</v>
      </c>
      <c r="C27" s="9"/>
      <c r="D27" s="9"/>
      <c r="E27" s="16">
        <f t="shared" si="1"/>
        <v>0</v>
      </c>
      <c r="F27" s="9">
        <v>0.0</v>
      </c>
      <c r="G27" s="9">
        <v>0.0</v>
      </c>
      <c r="H27" s="9">
        <v>0.0</v>
      </c>
      <c r="I27" s="9">
        <v>0.0</v>
      </c>
      <c r="J27" s="9">
        <v>0.0</v>
      </c>
      <c r="K27" s="9">
        <v>0.0</v>
      </c>
      <c r="L27" s="9">
        <v>0.0</v>
      </c>
      <c r="M27" s="9">
        <v>0.0</v>
      </c>
      <c r="N27" s="9">
        <v>0.0</v>
      </c>
      <c r="O27" s="9">
        <v>0.0</v>
      </c>
      <c r="P27" s="9">
        <v>0.0</v>
      </c>
      <c r="Q27" s="9">
        <v>0.0</v>
      </c>
      <c r="R27" s="4"/>
      <c r="S27" s="46"/>
      <c r="T27" s="4"/>
      <c r="U27" s="4"/>
      <c r="V27" s="4"/>
      <c r="W27" s="4"/>
      <c r="X27" s="4"/>
      <c r="Y27" s="4"/>
      <c r="Z27" s="4"/>
    </row>
    <row r="28" ht="15.75" customHeight="1">
      <c r="A28" s="8">
        <f>Kontoplan!B26</f>
        <v>3993</v>
      </c>
      <c r="B28" s="8" t="str">
        <f>Kontoplan!C26</f>
        <v>Støtte fra Velferdstinget</v>
      </c>
      <c r="C28" s="9"/>
      <c r="D28" s="9"/>
      <c r="E28" s="16">
        <f t="shared" si="1"/>
        <v>0</v>
      </c>
      <c r="F28" s="9">
        <v>0.0</v>
      </c>
      <c r="G28" s="9">
        <v>0.0</v>
      </c>
      <c r="H28" s="9">
        <v>0.0</v>
      </c>
      <c r="I28" s="9">
        <v>0.0</v>
      </c>
      <c r="J28" s="9">
        <v>0.0</v>
      </c>
      <c r="K28" s="9">
        <v>0.0</v>
      </c>
      <c r="L28" s="9">
        <v>0.0</v>
      </c>
      <c r="M28" s="9">
        <v>0.0</v>
      </c>
      <c r="N28" s="9">
        <v>0.0</v>
      </c>
      <c r="O28" s="9">
        <v>0.0</v>
      </c>
      <c r="P28" s="9">
        <v>0.0</v>
      </c>
      <c r="Q28" s="9">
        <v>0.0</v>
      </c>
      <c r="R28" s="4"/>
      <c r="S28" s="46"/>
      <c r="T28" s="4"/>
      <c r="U28" s="4"/>
      <c r="V28" s="4"/>
      <c r="W28" s="4"/>
      <c r="X28" s="4"/>
      <c r="Y28" s="4"/>
      <c r="Z28" s="4"/>
    </row>
    <row r="29" ht="15.75" customHeight="1">
      <c r="A29" s="8">
        <f>Kontoplan!B27</f>
        <v>3994</v>
      </c>
      <c r="B29" s="8" t="str">
        <f>Kontoplan!C27</f>
        <v>Støtte fra NSI</v>
      </c>
      <c r="C29" s="9"/>
      <c r="D29" s="9"/>
      <c r="E29" s="16">
        <f t="shared" si="1"/>
        <v>0</v>
      </c>
      <c r="F29" s="9">
        <v>0.0</v>
      </c>
      <c r="G29" s="9">
        <v>0.0</v>
      </c>
      <c r="H29" s="9">
        <v>0.0</v>
      </c>
      <c r="I29" s="9">
        <v>0.0</v>
      </c>
      <c r="J29" s="9">
        <v>0.0</v>
      </c>
      <c r="K29" s="9">
        <v>0.0</v>
      </c>
      <c r="L29" s="9">
        <v>0.0</v>
      </c>
      <c r="M29" s="9">
        <v>0.0</v>
      </c>
      <c r="N29" s="9">
        <v>0.0</v>
      </c>
      <c r="O29" s="9">
        <v>0.0</v>
      </c>
      <c r="P29" s="9">
        <v>0.0</v>
      </c>
      <c r="Q29" s="9">
        <v>0.0</v>
      </c>
      <c r="R29" s="4"/>
      <c r="S29" s="46"/>
      <c r="T29" s="4"/>
      <c r="U29" s="4"/>
      <c r="V29" s="4"/>
      <c r="W29" s="4"/>
      <c r="X29" s="4"/>
      <c r="Y29" s="4"/>
      <c r="Z29" s="4"/>
    </row>
    <row r="30" ht="15.75" customHeight="1">
      <c r="A30" s="8">
        <f>Kontoplan!B28</f>
        <v>3995</v>
      </c>
      <c r="B30" s="8" t="str">
        <f>Kontoplan!C28</f>
        <v>Annen støtte</v>
      </c>
      <c r="C30" s="9"/>
      <c r="D30" s="9"/>
      <c r="E30" s="16">
        <f t="shared" si="1"/>
        <v>0</v>
      </c>
      <c r="F30" s="9">
        <v>0.0</v>
      </c>
      <c r="G30" s="9">
        <v>0.0</v>
      </c>
      <c r="H30" s="9">
        <v>0.0</v>
      </c>
      <c r="I30" s="9">
        <v>0.0</v>
      </c>
      <c r="J30" s="9">
        <v>0.0</v>
      </c>
      <c r="K30" s="9">
        <v>0.0</v>
      </c>
      <c r="L30" s="9">
        <v>0.0</v>
      </c>
      <c r="M30" s="9">
        <v>0.0</v>
      </c>
      <c r="N30" s="9">
        <v>0.0</v>
      </c>
      <c r="O30" s="9">
        <v>0.0</v>
      </c>
      <c r="P30" s="9">
        <v>0.0</v>
      </c>
      <c r="Q30" s="9">
        <v>0.0</v>
      </c>
      <c r="R30" s="4"/>
      <c r="S30" s="46"/>
      <c r="T30" s="4"/>
      <c r="U30" s="4"/>
      <c r="V30" s="4"/>
      <c r="W30" s="4"/>
      <c r="X30" s="4"/>
      <c r="Y30" s="4"/>
      <c r="Z30" s="4"/>
    </row>
    <row r="31" ht="15.75" customHeight="1">
      <c r="A31" s="4"/>
      <c r="B31" s="4"/>
      <c r="C31" s="12"/>
      <c r="D31" s="12"/>
      <c r="E31" s="12"/>
      <c r="F31" s="12"/>
      <c r="G31" s="12"/>
      <c r="H31" s="12"/>
      <c r="I31" s="12"/>
      <c r="J31" s="12"/>
      <c r="K31" s="12"/>
      <c r="L31" s="12"/>
      <c r="M31" s="12"/>
      <c r="N31" s="12"/>
      <c r="O31" s="12"/>
      <c r="P31" s="12"/>
      <c r="Q31" s="12"/>
      <c r="R31" s="4"/>
      <c r="S31" s="4"/>
      <c r="T31" s="4"/>
      <c r="U31" s="4"/>
      <c r="V31" s="4"/>
      <c r="W31" s="4"/>
      <c r="X31" s="4"/>
      <c r="Y31" s="4"/>
      <c r="Z31" s="4"/>
    </row>
    <row r="32" ht="15.75" customHeight="1">
      <c r="A32" s="13" t="s">
        <v>30</v>
      </c>
      <c r="B32" s="14"/>
      <c r="C32" s="15">
        <f t="shared" ref="C32:Q32" si="2">SUM(C13:C31)</f>
        <v>0</v>
      </c>
      <c r="D32" s="15">
        <f t="shared" si="2"/>
        <v>0</v>
      </c>
      <c r="E32" s="16">
        <f t="shared" si="2"/>
        <v>0</v>
      </c>
      <c r="F32" s="15">
        <f t="shared" si="2"/>
        <v>0</v>
      </c>
      <c r="G32" s="15">
        <f t="shared" si="2"/>
        <v>0</v>
      </c>
      <c r="H32" s="15">
        <f t="shared" si="2"/>
        <v>0</v>
      </c>
      <c r="I32" s="15">
        <f t="shared" si="2"/>
        <v>0</v>
      </c>
      <c r="J32" s="15">
        <f t="shared" si="2"/>
        <v>0</v>
      </c>
      <c r="K32" s="15">
        <f t="shared" si="2"/>
        <v>0</v>
      </c>
      <c r="L32" s="15">
        <f t="shared" si="2"/>
        <v>0</v>
      </c>
      <c r="M32" s="15">
        <f t="shared" si="2"/>
        <v>0</v>
      </c>
      <c r="N32" s="15">
        <f t="shared" si="2"/>
        <v>0</v>
      </c>
      <c r="O32" s="15">
        <f t="shared" si="2"/>
        <v>0</v>
      </c>
      <c r="P32" s="15">
        <f t="shared" si="2"/>
        <v>0</v>
      </c>
      <c r="Q32" s="15">
        <f t="shared" si="2"/>
        <v>0</v>
      </c>
      <c r="R32" s="4"/>
      <c r="S32" s="46"/>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5" t="s">
        <v>31</v>
      </c>
      <c r="B36" s="2"/>
      <c r="C36" s="2"/>
      <c r="D36" s="2"/>
      <c r="E36" s="2"/>
      <c r="F36" s="2"/>
      <c r="G36" s="2"/>
      <c r="H36" s="2"/>
      <c r="I36" s="2"/>
      <c r="J36" s="2"/>
      <c r="K36" s="2"/>
      <c r="L36" s="2"/>
      <c r="M36" s="2"/>
      <c r="N36" s="2"/>
      <c r="O36" s="2"/>
      <c r="P36" s="2"/>
      <c r="Q36" s="2"/>
      <c r="R36" s="2"/>
      <c r="S36" s="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6" t="s">
        <v>3</v>
      </c>
      <c r="B38" s="6" t="s">
        <v>4</v>
      </c>
      <c r="C38" s="6" t="s">
        <v>5</v>
      </c>
      <c r="D38" s="6" t="s">
        <v>6</v>
      </c>
      <c r="E38" s="7" t="s">
        <v>7</v>
      </c>
      <c r="F38" s="6" t="s">
        <v>172</v>
      </c>
      <c r="G38" s="6" t="s">
        <v>173</v>
      </c>
      <c r="H38" s="6" t="s">
        <v>174</v>
      </c>
      <c r="I38" s="6" t="s">
        <v>175</v>
      </c>
      <c r="J38" s="6" t="s">
        <v>176</v>
      </c>
      <c r="K38" s="6" t="s">
        <v>177</v>
      </c>
      <c r="L38" s="6" t="s">
        <v>178</v>
      </c>
      <c r="M38" s="6" t="s">
        <v>179</v>
      </c>
      <c r="N38" s="6" t="s">
        <v>180</v>
      </c>
      <c r="O38" s="6" t="s">
        <v>181</v>
      </c>
      <c r="P38" s="6" t="s">
        <v>182</v>
      </c>
      <c r="Q38" s="6" t="s">
        <v>183</v>
      </c>
      <c r="R38" s="45"/>
      <c r="S38" s="6" t="s">
        <v>184</v>
      </c>
      <c r="T38" s="4"/>
      <c r="U38" s="4"/>
      <c r="V38" s="4"/>
      <c r="W38" s="4"/>
      <c r="X38" s="4"/>
      <c r="Y38" s="4"/>
      <c r="Z38" s="4"/>
    </row>
    <row r="39" ht="15.75" customHeight="1">
      <c r="A39" s="8">
        <f>Kontoplan!B29</f>
        <v>5910</v>
      </c>
      <c r="B39" s="8" t="str">
        <f>Kontoplan!C29</f>
        <v>Lunsjkort</v>
      </c>
      <c r="C39" s="9"/>
      <c r="D39" s="9"/>
      <c r="E39" s="16">
        <f t="shared" ref="E39:E70" si="3">SUM(F39:Q39)</f>
        <v>0</v>
      </c>
      <c r="F39" s="9">
        <v>0.0</v>
      </c>
      <c r="G39" s="9">
        <v>0.0</v>
      </c>
      <c r="H39" s="9">
        <v>0.0</v>
      </c>
      <c r="I39" s="9">
        <v>0.0</v>
      </c>
      <c r="J39" s="9">
        <v>0.0</v>
      </c>
      <c r="K39" s="9">
        <v>0.0</v>
      </c>
      <c r="L39" s="9">
        <v>0.0</v>
      </c>
      <c r="M39" s="9">
        <v>0.0</v>
      </c>
      <c r="N39" s="9">
        <v>0.0</v>
      </c>
      <c r="O39" s="9">
        <v>0.0</v>
      </c>
      <c r="P39" s="9">
        <v>0.0</v>
      </c>
      <c r="Q39" s="9">
        <v>0.0</v>
      </c>
      <c r="R39" s="4"/>
      <c r="S39" s="46"/>
      <c r="T39" s="4"/>
      <c r="U39" s="4"/>
      <c r="V39" s="4"/>
      <c r="W39" s="4"/>
      <c r="X39" s="4"/>
      <c r="Y39" s="4"/>
      <c r="Z39" s="4"/>
    </row>
    <row r="40" ht="15.75" customHeight="1">
      <c r="A40" s="8">
        <f>Kontoplan!B30</f>
        <v>5995</v>
      </c>
      <c r="B40" s="8" t="str">
        <f>Kontoplan!C30</f>
        <v>Styrekostnader</v>
      </c>
      <c r="C40" s="9"/>
      <c r="D40" s="9"/>
      <c r="E40" s="16">
        <f t="shared" si="3"/>
        <v>0</v>
      </c>
      <c r="F40" s="9">
        <v>0.0</v>
      </c>
      <c r="G40" s="9">
        <v>0.0</v>
      </c>
      <c r="H40" s="9">
        <v>0.0</v>
      </c>
      <c r="I40" s="9">
        <v>0.0</v>
      </c>
      <c r="J40" s="9">
        <v>0.0</v>
      </c>
      <c r="K40" s="9">
        <v>0.0</v>
      </c>
      <c r="L40" s="9">
        <v>0.0</v>
      </c>
      <c r="M40" s="9">
        <v>0.0</v>
      </c>
      <c r="N40" s="9">
        <v>0.0</v>
      </c>
      <c r="O40" s="9">
        <v>0.0</v>
      </c>
      <c r="P40" s="9">
        <v>0.0</v>
      </c>
      <c r="Q40" s="9">
        <v>0.0</v>
      </c>
      <c r="R40" s="4"/>
      <c r="S40" s="46"/>
      <c r="T40" s="4"/>
      <c r="U40" s="4"/>
      <c r="V40" s="4"/>
      <c r="W40" s="4"/>
      <c r="X40" s="4"/>
      <c r="Y40" s="4"/>
      <c r="Z40" s="4"/>
    </row>
    <row r="41" ht="15.75" customHeight="1">
      <c r="A41" s="8">
        <f>Kontoplan!B31</f>
        <v>6480</v>
      </c>
      <c r="B41" s="8" t="str">
        <f>Kontoplan!C31</f>
        <v>Leiekostnad idrett</v>
      </c>
      <c r="C41" s="9"/>
      <c r="D41" s="9"/>
      <c r="E41" s="16">
        <f t="shared" si="3"/>
        <v>0</v>
      </c>
      <c r="F41" s="9">
        <v>0.0</v>
      </c>
      <c r="G41" s="9">
        <v>0.0</v>
      </c>
      <c r="H41" s="9">
        <v>0.0</v>
      </c>
      <c r="I41" s="9">
        <v>0.0</v>
      </c>
      <c r="J41" s="9">
        <v>0.0</v>
      </c>
      <c r="K41" s="9">
        <v>0.0</v>
      </c>
      <c r="L41" s="9">
        <v>0.0</v>
      </c>
      <c r="M41" s="9">
        <v>0.0</v>
      </c>
      <c r="N41" s="9">
        <v>0.0</v>
      </c>
      <c r="O41" s="9">
        <v>0.0</v>
      </c>
      <c r="P41" s="9">
        <v>0.0</v>
      </c>
      <c r="Q41" s="9">
        <v>0.0</v>
      </c>
      <c r="R41" s="4"/>
      <c r="S41" s="46"/>
      <c r="T41" s="4"/>
      <c r="U41" s="4"/>
      <c r="V41" s="4"/>
      <c r="W41" s="4"/>
      <c r="X41" s="4"/>
      <c r="Y41" s="4"/>
      <c r="Z41" s="4"/>
    </row>
    <row r="42" ht="15.75" customHeight="1">
      <c r="A42" s="8">
        <f>Kontoplan!B32</f>
        <v>6490</v>
      </c>
      <c r="B42" s="8" t="str">
        <f>Kontoplan!C32</f>
        <v>Leiekostnad annen</v>
      </c>
      <c r="C42" s="9"/>
      <c r="D42" s="9"/>
      <c r="E42" s="16">
        <f t="shared" si="3"/>
        <v>0</v>
      </c>
      <c r="F42" s="9">
        <v>0.0</v>
      </c>
      <c r="G42" s="9">
        <v>0.0</v>
      </c>
      <c r="H42" s="9">
        <v>0.0</v>
      </c>
      <c r="I42" s="9">
        <v>0.0</v>
      </c>
      <c r="J42" s="9">
        <v>0.0</v>
      </c>
      <c r="K42" s="9">
        <v>0.0</v>
      </c>
      <c r="L42" s="9">
        <v>0.0</v>
      </c>
      <c r="M42" s="9">
        <v>0.0</v>
      </c>
      <c r="N42" s="9">
        <v>0.0</v>
      </c>
      <c r="O42" s="9">
        <v>0.0</v>
      </c>
      <c r="P42" s="9">
        <v>0.0</v>
      </c>
      <c r="Q42" s="9">
        <v>0.0</v>
      </c>
      <c r="R42" s="4"/>
      <c r="S42" s="46"/>
      <c r="T42" s="4"/>
      <c r="U42" s="4"/>
      <c r="V42" s="4"/>
      <c r="W42" s="4"/>
      <c r="X42" s="4"/>
      <c r="Y42" s="4"/>
      <c r="Z42" s="4"/>
    </row>
    <row r="43" ht="15.75" customHeight="1">
      <c r="A43" s="8">
        <f>Kontoplan!B33</f>
        <v>6540</v>
      </c>
      <c r="B43" s="8" t="str">
        <f>Kontoplan!C33</f>
        <v>Idrettsutstyr</v>
      </c>
      <c r="C43" s="9"/>
      <c r="D43" s="9"/>
      <c r="E43" s="16">
        <f t="shared" si="3"/>
        <v>0</v>
      </c>
      <c r="F43" s="9">
        <v>0.0</v>
      </c>
      <c r="G43" s="9">
        <v>0.0</v>
      </c>
      <c r="H43" s="9">
        <v>0.0</v>
      </c>
      <c r="I43" s="9">
        <v>0.0</v>
      </c>
      <c r="J43" s="9">
        <v>0.0</v>
      </c>
      <c r="K43" s="9">
        <v>0.0</v>
      </c>
      <c r="L43" s="9">
        <v>0.0</v>
      </c>
      <c r="M43" s="9">
        <v>0.0</v>
      </c>
      <c r="N43" s="9">
        <v>0.0</v>
      </c>
      <c r="O43" s="9">
        <v>0.0</v>
      </c>
      <c r="P43" s="9">
        <v>0.0</v>
      </c>
      <c r="Q43" s="9">
        <v>0.0</v>
      </c>
      <c r="R43" s="4"/>
      <c r="S43" s="46"/>
      <c r="T43" s="4"/>
      <c r="U43" s="4"/>
      <c r="V43" s="4"/>
      <c r="W43" s="4"/>
      <c r="X43" s="4"/>
      <c r="Y43" s="4"/>
      <c r="Z43" s="4"/>
    </row>
    <row r="44" ht="15.75" customHeight="1">
      <c r="A44" s="8">
        <f>Kontoplan!B34</f>
        <v>6550</v>
      </c>
      <c r="B44" s="8" t="str">
        <f>Kontoplan!C34</f>
        <v>Driftsmateriale</v>
      </c>
      <c r="C44" s="9"/>
      <c r="D44" s="9"/>
      <c r="E44" s="16">
        <f t="shared" si="3"/>
        <v>0</v>
      </c>
      <c r="F44" s="9">
        <v>0.0</v>
      </c>
      <c r="G44" s="9">
        <v>0.0</v>
      </c>
      <c r="H44" s="9">
        <v>0.0</v>
      </c>
      <c r="I44" s="9">
        <v>0.0</v>
      </c>
      <c r="J44" s="9">
        <v>0.0</v>
      </c>
      <c r="K44" s="9">
        <v>0.0</v>
      </c>
      <c r="L44" s="9">
        <v>0.0</v>
      </c>
      <c r="M44" s="9">
        <v>0.0</v>
      </c>
      <c r="N44" s="9">
        <v>0.0</v>
      </c>
      <c r="O44" s="9">
        <v>0.0</v>
      </c>
      <c r="P44" s="9">
        <v>0.0</v>
      </c>
      <c r="Q44" s="9">
        <v>0.0</v>
      </c>
      <c r="R44" s="4"/>
      <c r="S44" s="46"/>
      <c r="T44" s="4"/>
      <c r="U44" s="4"/>
      <c r="V44" s="4"/>
      <c r="W44" s="4"/>
      <c r="X44" s="4"/>
      <c r="Y44" s="4"/>
      <c r="Z44" s="4"/>
    </row>
    <row r="45" ht="15.75" customHeight="1">
      <c r="A45" s="8">
        <f>Kontoplan!B35</f>
        <v>6555</v>
      </c>
      <c r="B45" s="8" t="str">
        <f>Kontoplan!C35</f>
        <v>Andre driftskostnader</v>
      </c>
      <c r="C45" s="9"/>
      <c r="D45" s="9"/>
      <c r="E45" s="16">
        <f t="shared" si="3"/>
        <v>0</v>
      </c>
      <c r="F45" s="9">
        <v>0.0</v>
      </c>
      <c r="G45" s="9">
        <v>0.0</v>
      </c>
      <c r="H45" s="9">
        <v>0.0</v>
      </c>
      <c r="I45" s="9">
        <v>0.0</v>
      </c>
      <c r="J45" s="9">
        <v>0.0</v>
      </c>
      <c r="K45" s="9">
        <v>0.0</v>
      </c>
      <c r="L45" s="9">
        <v>0.0</v>
      </c>
      <c r="M45" s="9">
        <v>0.0</v>
      </c>
      <c r="N45" s="9">
        <v>0.0</v>
      </c>
      <c r="O45" s="9">
        <v>0.0</v>
      </c>
      <c r="P45" s="9">
        <v>0.0</v>
      </c>
      <c r="Q45" s="9">
        <v>0.0</v>
      </c>
      <c r="R45" s="4"/>
      <c r="S45" s="46"/>
      <c r="T45" s="4"/>
      <c r="U45" s="4"/>
      <c r="V45" s="4"/>
      <c r="W45" s="4"/>
      <c r="X45" s="4"/>
      <c r="Y45" s="4"/>
      <c r="Z45" s="4"/>
    </row>
    <row r="46" ht="15.75" customHeight="1">
      <c r="A46" s="8">
        <f>Kontoplan!B36</f>
        <v>6571</v>
      </c>
      <c r="B46" s="8" t="str">
        <f>Kontoplan!C36</f>
        <v>Drakter</v>
      </c>
      <c r="C46" s="9"/>
      <c r="D46" s="9"/>
      <c r="E46" s="16">
        <f t="shared" si="3"/>
        <v>0</v>
      </c>
      <c r="F46" s="9">
        <v>0.0</v>
      </c>
      <c r="G46" s="9">
        <v>0.0</v>
      </c>
      <c r="H46" s="9">
        <v>0.0</v>
      </c>
      <c r="I46" s="9">
        <v>0.0</v>
      </c>
      <c r="J46" s="9">
        <v>0.0</v>
      </c>
      <c r="K46" s="9">
        <v>0.0</v>
      </c>
      <c r="L46" s="9">
        <v>0.0</v>
      </c>
      <c r="M46" s="9">
        <v>0.0</v>
      </c>
      <c r="N46" s="9">
        <v>0.0</v>
      </c>
      <c r="O46" s="9">
        <v>0.0</v>
      </c>
      <c r="P46" s="9">
        <v>0.0</v>
      </c>
      <c r="Q46" s="9">
        <v>0.0</v>
      </c>
      <c r="R46" s="4"/>
      <c r="S46" s="46"/>
      <c r="T46" s="4"/>
      <c r="U46" s="4"/>
      <c r="V46" s="4"/>
      <c r="W46" s="4"/>
      <c r="X46" s="4"/>
      <c r="Y46" s="4"/>
      <c r="Z46" s="4"/>
    </row>
    <row r="47" ht="15.75" customHeight="1">
      <c r="A47" s="8">
        <f>Kontoplan!B37</f>
        <v>6572</v>
      </c>
      <c r="B47" s="8" t="str">
        <f>Kontoplan!C37</f>
        <v>Annet klær</v>
      </c>
      <c r="C47" s="9"/>
      <c r="D47" s="9"/>
      <c r="E47" s="16">
        <f t="shared" si="3"/>
        <v>0</v>
      </c>
      <c r="F47" s="9">
        <v>0.0</v>
      </c>
      <c r="G47" s="9">
        <v>0.0</v>
      </c>
      <c r="H47" s="9">
        <v>0.0</v>
      </c>
      <c r="I47" s="9">
        <v>0.0</v>
      </c>
      <c r="J47" s="9">
        <v>0.0</v>
      </c>
      <c r="K47" s="9">
        <v>0.0</v>
      </c>
      <c r="L47" s="9">
        <v>0.0</v>
      </c>
      <c r="M47" s="9">
        <v>0.0</v>
      </c>
      <c r="N47" s="9">
        <v>0.0</v>
      </c>
      <c r="O47" s="9">
        <v>0.0</v>
      </c>
      <c r="P47" s="9">
        <v>0.0</v>
      </c>
      <c r="Q47" s="9">
        <v>0.0</v>
      </c>
      <c r="R47" s="4"/>
      <c r="S47" s="46"/>
      <c r="T47" s="4"/>
      <c r="U47" s="4"/>
      <c r="V47" s="4"/>
      <c r="W47" s="4"/>
      <c r="X47" s="4"/>
      <c r="Y47" s="4"/>
      <c r="Z47" s="4"/>
    </row>
    <row r="48" ht="15.75" customHeight="1">
      <c r="A48" s="8">
        <f>Kontoplan!B38</f>
        <v>6620</v>
      </c>
      <c r="B48" s="8" t="str">
        <f>Kontoplan!C38</f>
        <v>Reparasjon og vedlikehold</v>
      </c>
      <c r="C48" s="9"/>
      <c r="D48" s="9"/>
      <c r="E48" s="16">
        <f t="shared" si="3"/>
        <v>0</v>
      </c>
      <c r="F48" s="9">
        <v>0.0</v>
      </c>
      <c r="G48" s="9">
        <v>0.0</v>
      </c>
      <c r="H48" s="9">
        <v>0.0</v>
      </c>
      <c r="I48" s="9">
        <v>0.0</v>
      </c>
      <c r="J48" s="9">
        <v>0.0</v>
      </c>
      <c r="K48" s="9">
        <v>0.0</v>
      </c>
      <c r="L48" s="9">
        <v>0.0</v>
      </c>
      <c r="M48" s="9">
        <v>0.0</v>
      </c>
      <c r="N48" s="9">
        <v>0.0</v>
      </c>
      <c r="O48" s="9">
        <v>0.0</v>
      </c>
      <c r="P48" s="9">
        <v>0.0</v>
      </c>
      <c r="Q48" s="9">
        <v>0.0</v>
      </c>
      <c r="R48" s="4"/>
      <c r="S48" s="46"/>
      <c r="T48" s="4"/>
      <c r="U48" s="4"/>
      <c r="V48" s="4"/>
      <c r="W48" s="4"/>
      <c r="X48" s="4"/>
      <c r="Y48" s="4"/>
      <c r="Z48" s="4"/>
    </row>
    <row r="49" ht="15.75" customHeight="1">
      <c r="A49" s="8">
        <f>Kontoplan!B39</f>
        <v>6705</v>
      </c>
      <c r="B49" s="8" t="str">
        <f>Kontoplan!C39</f>
        <v>Regnskapshonorar</v>
      </c>
      <c r="C49" s="9"/>
      <c r="D49" s="9"/>
      <c r="E49" s="16">
        <f t="shared" si="3"/>
        <v>0</v>
      </c>
      <c r="F49" s="9">
        <v>0.0</v>
      </c>
      <c r="G49" s="9">
        <v>0.0</v>
      </c>
      <c r="H49" s="9">
        <v>0.0</v>
      </c>
      <c r="I49" s="9">
        <v>0.0</v>
      </c>
      <c r="J49" s="9">
        <v>0.0</v>
      </c>
      <c r="K49" s="9">
        <v>0.0</v>
      </c>
      <c r="L49" s="9">
        <v>0.0</v>
      </c>
      <c r="M49" s="9">
        <v>0.0</v>
      </c>
      <c r="N49" s="9">
        <v>0.0</v>
      </c>
      <c r="O49" s="9">
        <v>0.0</v>
      </c>
      <c r="P49" s="9">
        <v>0.0</v>
      </c>
      <c r="Q49" s="9">
        <v>0.0</v>
      </c>
      <c r="R49" s="4"/>
      <c r="S49" s="46"/>
      <c r="T49" s="4"/>
      <c r="U49" s="4"/>
      <c r="V49" s="4"/>
      <c r="W49" s="4"/>
      <c r="X49" s="4"/>
      <c r="Y49" s="4"/>
      <c r="Z49" s="4"/>
    </row>
    <row r="50" ht="15.75" customHeight="1">
      <c r="A50" s="8">
        <f>Kontoplan!B40</f>
        <v>6710</v>
      </c>
      <c r="B50" s="8" t="str">
        <f>Kontoplan!C40</f>
        <v>Dommerhonorar</v>
      </c>
      <c r="C50" s="9"/>
      <c r="D50" s="9"/>
      <c r="E50" s="16">
        <f t="shared" si="3"/>
        <v>0</v>
      </c>
      <c r="F50" s="9">
        <v>0.0</v>
      </c>
      <c r="G50" s="9">
        <v>0.0</v>
      </c>
      <c r="H50" s="9">
        <v>0.0</v>
      </c>
      <c r="I50" s="9">
        <v>0.0</v>
      </c>
      <c r="J50" s="9">
        <v>0.0</v>
      </c>
      <c r="K50" s="9">
        <v>0.0</v>
      </c>
      <c r="L50" s="9">
        <v>0.0</v>
      </c>
      <c r="M50" s="9">
        <v>0.0</v>
      </c>
      <c r="N50" s="9">
        <v>0.0</v>
      </c>
      <c r="O50" s="9">
        <v>0.0</v>
      </c>
      <c r="P50" s="9">
        <v>0.0</v>
      </c>
      <c r="Q50" s="9">
        <v>0.0</v>
      </c>
      <c r="R50" s="4"/>
      <c r="S50" s="46"/>
      <c r="T50" s="4"/>
      <c r="U50" s="4"/>
      <c r="V50" s="4"/>
      <c r="W50" s="4"/>
      <c r="X50" s="4"/>
      <c r="Y50" s="4"/>
      <c r="Z50" s="4"/>
    </row>
    <row r="51" ht="15.75" customHeight="1">
      <c r="A51" s="8">
        <f>Kontoplan!B41</f>
        <v>6711</v>
      </c>
      <c r="B51" s="8" t="str">
        <f>Kontoplan!C41</f>
        <v>Trenerhonorar</v>
      </c>
      <c r="C51" s="9"/>
      <c r="D51" s="9"/>
      <c r="E51" s="16">
        <f t="shared" si="3"/>
        <v>0</v>
      </c>
      <c r="F51" s="9">
        <v>0.0</v>
      </c>
      <c r="G51" s="9">
        <v>0.0</v>
      </c>
      <c r="H51" s="9">
        <v>0.0</v>
      </c>
      <c r="I51" s="9">
        <v>0.0</v>
      </c>
      <c r="J51" s="9">
        <v>0.0</v>
      </c>
      <c r="K51" s="9">
        <v>0.0</v>
      </c>
      <c r="L51" s="9">
        <v>0.0</v>
      </c>
      <c r="M51" s="9">
        <v>0.0</v>
      </c>
      <c r="N51" s="9">
        <v>0.0</v>
      </c>
      <c r="O51" s="9">
        <v>0.0</v>
      </c>
      <c r="P51" s="9">
        <v>0.0</v>
      </c>
      <c r="Q51" s="9">
        <v>0.0</v>
      </c>
      <c r="R51" s="4"/>
      <c r="S51" s="46"/>
      <c r="T51" s="4"/>
      <c r="U51" s="4"/>
      <c r="V51" s="4"/>
      <c r="W51" s="4"/>
      <c r="X51" s="4"/>
      <c r="Y51" s="4"/>
      <c r="Z51" s="4"/>
    </row>
    <row r="52" ht="15.75" customHeight="1">
      <c r="A52" s="8">
        <f>Kontoplan!B42</f>
        <v>6800</v>
      </c>
      <c r="B52" s="8" t="str">
        <f>Kontoplan!C42</f>
        <v>Kontorrekvisita</v>
      </c>
      <c r="C52" s="9"/>
      <c r="D52" s="9"/>
      <c r="E52" s="16">
        <f t="shared" si="3"/>
        <v>0</v>
      </c>
      <c r="F52" s="9">
        <v>0.0</v>
      </c>
      <c r="G52" s="9">
        <v>0.0</v>
      </c>
      <c r="H52" s="9">
        <v>0.0</v>
      </c>
      <c r="I52" s="9">
        <v>0.0</v>
      </c>
      <c r="J52" s="9">
        <v>0.0</v>
      </c>
      <c r="K52" s="9">
        <v>0.0</v>
      </c>
      <c r="L52" s="9">
        <v>0.0</v>
      </c>
      <c r="M52" s="9">
        <v>0.0</v>
      </c>
      <c r="N52" s="9">
        <v>0.0</v>
      </c>
      <c r="O52" s="9">
        <v>0.0</v>
      </c>
      <c r="P52" s="9">
        <v>0.0</v>
      </c>
      <c r="Q52" s="9">
        <v>0.0</v>
      </c>
      <c r="R52" s="4"/>
      <c r="S52" s="46"/>
      <c r="T52" s="4"/>
      <c r="U52" s="4"/>
      <c r="V52" s="4"/>
      <c r="W52" s="4"/>
      <c r="X52" s="4"/>
      <c r="Y52" s="4"/>
      <c r="Z52" s="4"/>
    </row>
    <row r="53" ht="15.75" customHeight="1">
      <c r="A53" s="8">
        <f>Kontoplan!B43</f>
        <v>6810</v>
      </c>
      <c r="B53" s="8" t="str">
        <f>Kontoplan!C43</f>
        <v>Datakostnad</v>
      </c>
      <c r="C53" s="9"/>
      <c r="D53" s="9"/>
      <c r="E53" s="16">
        <f t="shared" si="3"/>
        <v>0</v>
      </c>
      <c r="F53" s="9">
        <v>0.0</v>
      </c>
      <c r="G53" s="9">
        <v>0.0</v>
      </c>
      <c r="H53" s="9">
        <v>0.0</v>
      </c>
      <c r="I53" s="9">
        <v>0.0</v>
      </c>
      <c r="J53" s="9">
        <v>0.0</v>
      </c>
      <c r="K53" s="9">
        <v>0.0</v>
      </c>
      <c r="L53" s="9">
        <v>0.0</v>
      </c>
      <c r="M53" s="9">
        <v>0.0</v>
      </c>
      <c r="N53" s="9">
        <v>0.0</v>
      </c>
      <c r="O53" s="9">
        <v>0.0</v>
      </c>
      <c r="P53" s="9">
        <v>0.0</v>
      </c>
      <c r="Q53" s="9">
        <v>0.0</v>
      </c>
      <c r="R53" s="4"/>
      <c r="S53" s="46"/>
      <c r="T53" s="4"/>
      <c r="U53" s="4"/>
      <c r="V53" s="4"/>
      <c r="W53" s="4"/>
      <c r="X53" s="4"/>
      <c r="Y53" s="4"/>
      <c r="Z53" s="4"/>
    </row>
    <row r="54" ht="15.75" customHeight="1">
      <c r="A54" s="8">
        <f>Kontoplan!B44</f>
        <v>6860</v>
      </c>
      <c r="B54" s="8" t="str">
        <f>Kontoplan!C44</f>
        <v>Møte, kurs, oppdatering o.l</v>
      </c>
      <c r="C54" s="9"/>
      <c r="D54" s="9"/>
      <c r="E54" s="16">
        <f t="shared" si="3"/>
        <v>0</v>
      </c>
      <c r="F54" s="9">
        <v>0.0</v>
      </c>
      <c r="G54" s="9">
        <v>0.0</v>
      </c>
      <c r="H54" s="9">
        <v>0.0</v>
      </c>
      <c r="I54" s="9">
        <v>0.0</v>
      </c>
      <c r="J54" s="9">
        <v>0.0</v>
      </c>
      <c r="K54" s="9">
        <v>0.0</v>
      </c>
      <c r="L54" s="9">
        <v>0.0</v>
      </c>
      <c r="M54" s="9">
        <v>0.0</v>
      </c>
      <c r="N54" s="9">
        <v>0.0</v>
      </c>
      <c r="O54" s="9">
        <v>0.0</v>
      </c>
      <c r="P54" s="9">
        <v>0.0</v>
      </c>
      <c r="Q54" s="9">
        <v>0.0</v>
      </c>
      <c r="R54" s="4"/>
      <c r="S54" s="46"/>
      <c r="T54" s="4"/>
      <c r="U54" s="4"/>
      <c r="V54" s="4"/>
      <c r="W54" s="4"/>
      <c r="X54" s="4"/>
      <c r="Y54" s="4"/>
      <c r="Z54" s="4"/>
    </row>
    <row r="55" ht="15.75" customHeight="1">
      <c r="A55" s="8">
        <f>Kontoplan!B45</f>
        <v>6900</v>
      </c>
      <c r="B55" s="8" t="str">
        <f>Kontoplan!C45</f>
        <v>Mobil</v>
      </c>
      <c r="C55" s="9"/>
      <c r="D55" s="9"/>
      <c r="E55" s="16">
        <f t="shared" si="3"/>
        <v>0</v>
      </c>
      <c r="F55" s="9">
        <v>0.0</v>
      </c>
      <c r="G55" s="9">
        <v>0.0</v>
      </c>
      <c r="H55" s="9">
        <v>0.0</v>
      </c>
      <c r="I55" s="9">
        <v>0.0</v>
      </c>
      <c r="J55" s="9">
        <v>0.0</v>
      </c>
      <c r="K55" s="9">
        <v>0.0</v>
      </c>
      <c r="L55" s="9">
        <v>0.0</v>
      </c>
      <c r="M55" s="9">
        <v>0.0</v>
      </c>
      <c r="N55" s="9">
        <v>0.0</v>
      </c>
      <c r="O55" s="9">
        <v>0.0</v>
      </c>
      <c r="P55" s="9">
        <v>0.0</v>
      </c>
      <c r="Q55" s="9">
        <v>0.0</v>
      </c>
      <c r="R55" s="4"/>
      <c r="S55" s="46"/>
      <c r="T55" s="4"/>
      <c r="U55" s="4"/>
      <c r="V55" s="4"/>
      <c r="W55" s="4"/>
      <c r="X55" s="4"/>
      <c r="Y55" s="4"/>
      <c r="Z55" s="4"/>
    </row>
    <row r="56" ht="15.75" customHeight="1">
      <c r="A56" s="8">
        <f>Kontoplan!B46</f>
        <v>7140</v>
      </c>
      <c r="B56" s="8" t="str">
        <f>Kontoplan!C46</f>
        <v>Reisekostnad idrett</v>
      </c>
      <c r="C56" s="9"/>
      <c r="D56" s="9"/>
      <c r="E56" s="16">
        <f t="shared" si="3"/>
        <v>0</v>
      </c>
      <c r="F56" s="9">
        <v>0.0</v>
      </c>
      <c r="G56" s="9">
        <v>0.0</v>
      </c>
      <c r="H56" s="9">
        <v>0.0</v>
      </c>
      <c r="I56" s="9">
        <v>0.0</v>
      </c>
      <c r="J56" s="9">
        <v>0.0</v>
      </c>
      <c r="K56" s="9">
        <v>0.0</v>
      </c>
      <c r="L56" s="9">
        <v>0.0</v>
      </c>
      <c r="M56" s="9">
        <v>0.0</v>
      </c>
      <c r="N56" s="9">
        <v>0.0</v>
      </c>
      <c r="O56" s="9">
        <v>0.0</v>
      </c>
      <c r="P56" s="9">
        <v>0.0</v>
      </c>
      <c r="Q56" s="9">
        <v>0.0</v>
      </c>
      <c r="R56" s="4"/>
      <c r="S56" s="46"/>
      <c r="T56" s="4"/>
      <c r="U56" s="4"/>
      <c r="V56" s="4"/>
      <c r="W56" s="4"/>
      <c r="X56" s="4"/>
      <c r="Y56" s="4"/>
      <c r="Z56" s="4"/>
    </row>
    <row r="57" ht="15.75" customHeight="1">
      <c r="A57" s="8">
        <f>Kontoplan!B47</f>
        <v>7141</v>
      </c>
      <c r="B57" s="8" t="str">
        <f>Kontoplan!C47</f>
        <v>Reisekostnad annet</v>
      </c>
      <c r="C57" s="9"/>
      <c r="D57" s="9"/>
      <c r="E57" s="16">
        <f t="shared" si="3"/>
        <v>0</v>
      </c>
      <c r="F57" s="9">
        <v>0.0</v>
      </c>
      <c r="G57" s="9">
        <v>0.0</v>
      </c>
      <c r="H57" s="9">
        <v>0.0</v>
      </c>
      <c r="I57" s="9">
        <v>0.0</v>
      </c>
      <c r="J57" s="9">
        <v>0.0</v>
      </c>
      <c r="K57" s="9">
        <v>0.0</v>
      </c>
      <c r="L57" s="9">
        <v>0.0</v>
      </c>
      <c r="M57" s="9">
        <v>0.0</v>
      </c>
      <c r="N57" s="9">
        <v>0.0</v>
      </c>
      <c r="O57" s="9">
        <v>0.0</v>
      </c>
      <c r="P57" s="9">
        <v>0.0</v>
      </c>
      <c r="Q57" s="9">
        <v>0.0</v>
      </c>
      <c r="R57" s="4"/>
      <c r="S57" s="46"/>
      <c r="T57" s="4"/>
      <c r="U57" s="4"/>
      <c r="V57" s="4"/>
      <c r="W57" s="4"/>
      <c r="X57" s="4"/>
      <c r="Y57" s="4"/>
      <c r="Z57" s="4"/>
    </row>
    <row r="58" ht="15.75" customHeight="1">
      <c r="A58" s="8">
        <f>Kontoplan!B48</f>
        <v>7310</v>
      </c>
      <c r="B58" s="8" t="str">
        <f>Kontoplan!C48</f>
        <v>Arrangement, idrett</v>
      </c>
      <c r="C58" s="9"/>
      <c r="D58" s="9"/>
      <c r="E58" s="16">
        <f t="shared" si="3"/>
        <v>0</v>
      </c>
      <c r="F58" s="9">
        <v>0.0</v>
      </c>
      <c r="G58" s="9">
        <v>0.0</v>
      </c>
      <c r="H58" s="9">
        <v>0.0</v>
      </c>
      <c r="I58" s="9">
        <v>0.0</v>
      </c>
      <c r="J58" s="9">
        <v>0.0</v>
      </c>
      <c r="K58" s="9">
        <v>0.0</v>
      </c>
      <c r="L58" s="9">
        <v>0.0</v>
      </c>
      <c r="M58" s="9">
        <v>0.0</v>
      </c>
      <c r="N58" s="9">
        <v>0.0</v>
      </c>
      <c r="O58" s="9">
        <v>0.0</v>
      </c>
      <c r="P58" s="9">
        <v>0.0</v>
      </c>
      <c r="Q58" s="9">
        <v>0.0</v>
      </c>
      <c r="R58" s="4"/>
      <c r="S58" s="46"/>
      <c r="T58" s="4"/>
      <c r="U58" s="4"/>
      <c r="V58" s="4"/>
      <c r="W58" s="4"/>
      <c r="X58" s="4"/>
      <c r="Y58" s="4"/>
      <c r="Z58" s="4"/>
    </row>
    <row r="59" ht="15.75" customHeight="1">
      <c r="A59" s="8">
        <f>Kontoplan!B49</f>
        <v>7315</v>
      </c>
      <c r="B59" s="8" t="str">
        <f>Kontoplan!C49</f>
        <v>Arrangement, ikke idrett</v>
      </c>
      <c r="C59" s="9"/>
      <c r="D59" s="9"/>
      <c r="E59" s="16">
        <f t="shared" si="3"/>
        <v>0</v>
      </c>
      <c r="F59" s="9">
        <v>0.0</v>
      </c>
      <c r="G59" s="9">
        <v>0.0</v>
      </c>
      <c r="H59" s="9">
        <v>0.0</v>
      </c>
      <c r="I59" s="9">
        <v>0.0</v>
      </c>
      <c r="J59" s="9">
        <v>0.0</v>
      </c>
      <c r="K59" s="9">
        <v>0.0</v>
      </c>
      <c r="L59" s="9">
        <v>0.0</v>
      </c>
      <c r="M59" s="9">
        <v>0.0</v>
      </c>
      <c r="N59" s="9">
        <v>0.0</v>
      </c>
      <c r="O59" s="9">
        <v>0.0</v>
      </c>
      <c r="P59" s="9">
        <v>0.0</v>
      </c>
      <c r="Q59" s="9">
        <v>0.0</v>
      </c>
      <c r="R59" s="4"/>
      <c r="S59" s="46"/>
      <c r="T59" s="4"/>
      <c r="U59" s="4"/>
      <c r="V59" s="4"/>
      <c r="W59" s="4"/>
      <c r="X59" s="4"/>
      <c r="Y59" s="4"/>
      <c r="Z59" s="4"/>
    </row>
    <row r="60" ht="15.75" customHeight="1">
      <c r="A60" s="8">
        <f>Kontoplan!B50</f>
        <v>7320</v>
      </c>
      <c r="B60" s="8" t="str">
        <f>Kontoplan!C50</f>
        <v>Markedsføring</v>
      </c>
      <c r="C60" s="9"/>
      <c r="D60" s="9"/>
      <c r="E60" s="16">
        <f t="shared" si="3"/>
        <v>0</v>
      </c>
      <c r="F60" s="9">
        <v>0.0</v>
      </c>
      <c r="G60" s="9">
        <v>0.0</v>
      </c>
      <c r="H60" s="9">
        <v>0.0</v>
      </c>
      <c r="I60" s="9">
        <v>0.0</v>
      </c>
      <c r="J60" s="9">
        <v>0.0</v>
      </c>
      <c r="K60" s="9">
        <v>0.0</v>
      </c>
      <c r="L60" s="9">
        <v>0.0</v>
      </c>
      <c r="M60" s="9">
        <v>0.0</v>
      </c>
      <c r="N60" s="9">
        <v>0.0</v>
      </c>
      <c r="O60" s="9">
        <v>0.0</v>
      </c>
      <c r="P60" s="9">
        <v>0.0</v>
      </c>
      <c r="Q60" s="9">
        <v>0.0</v>
      </c>
      <c r="R60" s="4"/>
      <c r="S60" s="46"/>
      <c r="T60" s="4"/>
      <c r="U60" s="4"/>
      <c r="V60" s="4"/>
      <c r="W60" s="4"/>
      <c r="X60" s="4"/>
      <c r="Y60" s="4"/>
      <c r="Z60" s="4"/>
    </row>
    <row r="61" ht="15.75" customHeight="1">
      <c r="A61" s="8">
        <f>Kontoplan!B51</f>
        <v>7350</v>
      </c>
      <c r="B61" s="8" t="str">
        <f>Kontoplan!C51</f>
        <v>Representasjon</v>
      </c>
      <c r="C61" s="9"/>
      <c r="D61" s="9"/>
      <c r="E61" s="16">
        <f t="shared" si="3"/>
        <v>0</v>
      </c>
      <c r="F61" s="9">
        <v>0.0</v>
      </c>
      <c r="G61" s="9">
        <v>0.0</v>
      </c>
      <c r="H61" s="9">
        <v>0.0</v>
      </c>
      <c r="I61" s="9">
        <v>0.0</v>
      </c>
      <c r="J61" s="9">
        <v>0.0</v>
      </c>
      <c r="K61" s="9">
        <v>0.0</v>
      </c>
      <c r="L61" s="9">
        <v>0.0</v>
      </c>
      <c r="M61" s="9">
        <v>0.0</v>
      </c>
      <c r="N61" s="9">
        <v>0.0</v>
      </c>
      <c r="O61" s="9">
        <v>0.0</v>
      </c>
      <c r="P61" s="9">
        <v>0.0</v>
      </c>
      <c r="Q61" s="9">
        <v>0.0</v>
      </c>
      <c r="R61" s="4"/>
      <c r="S61" s="46"/>
      <c r="T61" s="4"/>
      <c r="U61" s="4"/>
      <c r="V61" s="4"/>
      <c r="W61" s="4"/>
      <c r="X61" s="4"/>
      <c r="Y61" s="4"/>
      <c r="Z61" s="4"/>
    </row>
    <row r="62" ht="15.75" customHeight="1">
      <c r="A62" s="8">
        <f>Kontoplan!B52</f>
        <v>7401</v>
      </c>
      <c r="B62" s="8" t="str">
        <f>Kontoplan!C52</f>
        <v>Bot</v>
      </c>
      <c r="C62" s="9"/>
      <c r="D62" s="9"/>
      <c r="E62" s="16">
        <f t="shared" si="3"/>
        <v>0</v>
      </c>
      <c r="F62" s="9">
        <v>0.0</v>
      </c>
      <c r="G62" s="9">
        <v>0.0</v>
      </c>
      <c r="H62" s="9">
        <v>0.0</v>
      </c>
      <c r="I62" s="9">
        <v>0.0</v>
      </c>
      <c r="J62" s="9">
        <v>0.0</v>
      </c>
      <c r="K62" s="9">
        <v>0.0</v>
      </c>
      <c r="L62" s="9">
        <v>0.0</v>
      </c>
      <c r="M62" s="9">
        <v>0.0</v>
      </c>
      <c r="N62" s="9">
        <v>0.0</v>
      </c>
      <c r="O62" s="9">
        <v>0.0</v>
      </c>
      <c r="P62" s="9">
        <v>0.0</v>
      </c>
      <c r="Q62" s="9">
        <v>0.0</v>
      </c>
      <c r="R62" s="4"/>
      <c r="S62" s="46"/>
      <c r="T62" s="4"/>
      <c r="U62" s="4"/>
      <c r="V62" s="4"/>
      <c r="W62" s="4"/>
      <c r="X62" s="4"/>
      <c r="Y62" s="4"/>
      <c r="Z62" s="4"/>
    </row>
    <row r="63" ht="15.75" customHeight="1">
      <c r="A63" s="8">
        <f>Kontoplan!B53</f>
        <v>7410</v>
      </c>
      <c r="B63" s="8" t="str">
        <f>Kontoplan!C53</f>
        <v>Kontingent</v>
      </c>
      <c r="C63" s="9"/>
      <c r="D63" s="9"/>
      <c r="E63" s="16">
        <f t="shared" si="3"/>
        <v>0</v>
      </c>
      <c r="F63" s="9">
        <v>0.0</v>
      </c>
      <c r="G63" s="9">
        <v>0.0</v>
      </c>
      <c r="H63" s="9">
        <v>0.0</v>
      </c>
      <c r="I63" s="9">
        <v>0.0</v>
      </c>
      <c r="J63" s="9">
        <v>0.0</v>
      </c>
      <c r="K63" s="9">
        <v>0.0</v>
      </c>
      <c r="L63" s="9">
        <v>0.0</v>
      </c>
      <c r="M63" s="9">
        <v>0.0</v>
      </c>
      <c r="N63" s="9">
        <v>0.0</v>
      </c>
      <c r="O63" s="9">
        <v>0.0</v>
      </c>
      <c r="P63" s="9">
        <v>0.0</v>
      </c>
      <c r="Q63" s="9">
        <v>0.0</v>
      </c>
      <c r="R63" s="4"/>
      <c r="S63" s="46"/>
      <c r="T63" s="4"/>
      <c r="U63" s="4"/>
      <c r="V63" s="4"/>
      <c r="W63" s="4"/>
      <c r="X63" s="4"/>
      <c r="Y63" s="4"/>
      <c r="Z63" s="4"/>
    </row>
    <row r="64" ht="15.75" customHeight="1">
      <c r="A64" s="8">
        <f>Kontoplan!B54</f>
        <v>7430</v>
      </c>
      <c r="B64" s="8" t="str">
        <f>Kontoplan!C54</f>
        <v>Gave</v>
      </c>
      <c r="C64" s="9"/>
      <c r="D64" s="9"/>
      <c r="E64" s="16">
        <f t="shared" si="3"/>
        <v>0</v>
      </c>
      <c r="F64" s="9">
        <v>0.0</v>
      </c>
      <c r="G64" s="9">
        <v>0.0</v>
      </c>
      <c r="H64" s="9">
        <v>0.0</v>
      </c>
      <c r="I64" s="9">
        <v>0.0</v>
      </c>
      <c r="J64" s="9">
        <v>0.0</v>
      </c>
      <c r="K64" s="9">
        <v>0.0</v>
      </c>
      <c r="L64" s="9">
        <v>0.0</v>
      </c>
      <c r="M64" s="9">
        <v>0.0</v>
      </c>
      <c r="N64" s="9">
        <v>0.0</v>
      </c>
      <c r="O64" s="9">
        <v>0.0</v>
      </c>
      <c r="P64" s="9">
        <v>0.0</v>
      </c>
      <c r="Q64" s="9">
        <v>0.0</v>
      </c>
      <c r="R64" s="4"/>
      <c r="S64" s="46"/>
      <c r="T64" s="4"/>
      <c r="U64" s="4"/>
      <c r="V64" s="4"/>
      <c r="W64" s="4"/>
      <c r="X64" s="4"/>
      <c r="Y64" s="4"/>
      <c r="Z64" s="4"/>
    </row>
    <row r="65" ht="15.75" customHeight="1">
      <c r="A65" s="8">
        <f>Kontoplan!B55</f>
        <v>7500</v>
      </c>
      <c r="B65" s="8" t="str">
        <f>Kontoplan!C55</f>
        <v>Forsikringspremie</v>
      </c>
      <c r="C65" s="9"/>
      <c r="D65" s="9"/>
      <c r="E65" s="16">
        <f t="shared" si="3"/>
        <v>0</v>
      </c>
      <c r="F65" s="9">
        <v>0.0</v>
      </c>
      <c r="G65" s="9">
        <v>0.0</v>
      </c>
      <c r="H65" s="9">
        <v>0.0</v>
      </c>
      <c r="I65" s="9">
        <v>0.0</v>
      </c>
      <c r="J65" s="9">
        <v>0.0</v>
      </c>
      <c r="K65" s="9">
        <v>0.0</v>
      </c>
      <c r="L65" s="9">
        <v>0.0</v>
      </c>
      <c r="M65" s="9">
        <v>0.0</v>
      </c>
      <c r="N65" s="9">
        <v>0.0</v>
      </c>
      <c r="O65" s="9">
        <v>0.0</v>
      </c>
      <c r="P65" s="9">
        <v>0.0</v>
      </c>
      <c r="Q65" s="9">
        <v>0.0</v>
      </c>
      <c r="R65" s="4"/>
      <c r="S65" s="46"/>
      <c r="T65" s="4"/>
      <c r="U65" s="4"/>
      <c r="V65" s="4"/>
      <c r="W65" s="4"/>
      <c r="X65" s="4"/>
      <c r="Y65" s="4"/>
      <c r="Z65" s="4"/>
    </row>
    <row r="66" ht="15.75" customHeight="1">
      <c r="A66" s="8">
        <f>Kontoplan!B56</f>
        <v>7770</v>
      </c>
      <c r="B66" s="8" t="str">
        <f>Kontoplan!C56</f>
        <v>Bank og kortgebyr</v>
      </c>
      <c r="C66" s="9"/>
      <c r="D66" s="9"/>
      <c r="E66" s="16">
        <f t="shared" si="3"/>
        <v>0</v>
      </c>
      <c r="F66" s="9">
        <v>0.0</v>
      </c>
      <c r="G66" s="9">
        <v>0.0</v>
      </c>
      <c r="H66" s="9">
        <v>0.0</v>
      </c>
      <c r="I66" s="9">
        <v>0.0</v>
      </c>
      <c r="J66" s="9">
        <v>0.0</v>
      </c>
      <c r="K66" s="9">
        <v>0.0</v>
      </c>
      <c r="L66" s="9">
        <v>0.0</v>
      </c>
      <c r="M66" s="9">
        <v>0.0</v>
      </c>
      <c r="N66" s="9">
        <v>0.0</v>
      </c>
      <c r="O66" s="9">
        <v>0.0</v>
      </c>
      <c r="P66" s="9">
        <v>0.0</v>
      </c>
      <c r="Q66" s="9">
        <v>0.0</v>
      </c>
      <c r="R66" s="4"/>
      <c r="S66" s="46"/>
      <c r="T66" s="4"/>
      <c r="U66" s="4"/>
      <c r="V66" s="4"/>
      <c r="W66" s="4"/>
      <c r="X66" s="4"/>
      <c r="Y66" s="4"/>
      <c r="Z66" s="4"/>
    </row>
    <row r="67" ht="15.75" customHeight="1">
      <c r="A67" s="8">
        <f>Kontoplan!B57</f>
        <v>7791</v>
      </c>
      <c r="B67" s="8" t="str">
        <f>Kontoplan!C57</f>
        <v>Internstøtte grupper</v>
      </c>
      <c r="C67" s="9"/>
      <c r="D67" s="9"/>
      <c r="E67" s="16">
        <f t="shared" si="3"/>
        <v>0</v>
      </c>
      <c r="F67" s="9">
        <v>0.0</v>
      </c>
      <c r="G67" s="9">
        <v>0.0</v>
      </c>
      <c r="H67" s="9">
        <v>0.0</v>
      </c>
      <c r="I67" s="9">
        <v>0.0</v>
      </c>
      <c r="J67" s="9">
        <v>0.0</v>
      </c>
      <c r="K67" s="9">
        <v>0.0</v>
      </c>
      <c r="L67" s="9">
        <v>0.0</v>
      </c>
      <c r="M67" s="9">
        <v>0.0</v>
      </c>
      <c r="N67" s="9">
        <v>0.0</v>
      </c>
      <c r="O67" s="9">
        <v>0.0</v>
      </c>
      <c r="P67" s="9">
        <v>0.0</v>
      </c>
      <c r="Q67" s="9">
        <v>0.0</v>
      </c>
      <c r="R67" s="4"/>
      <c r="S67" s="46"/>
      <c r="T67" s="4"/>
      <c r="U67" s="4"/>
      <c r="V67" s="4"/>
      <c r="W67" s="4"/>
      <c r="X67" s="4"/>
      <c r="Y67" s="4"/>
      <c r="Z67" s="4"/>
    </row>
    <row r="68" ht="15.75" customHeight="1">
      <c r="A68" s="8">
        <f>Kontoplan!B58</f>
        <v>8050</v>
      </c>
      <c r="B68" s="8" t="str">
        <f>Kontoplan!C58</f>
        <v>Annen renteinntekt</v>
      </c>
      <c r="C68" s="9"/>
      <c r="D68" s="9"/>
      <c r="E68" s="16">
        <f t="shared" si="3"/>
        <v>0</v>
      </c>
      <c r="F68" s="9">
        <v>0.0</v>
      </c>
      <c r="G68" s="9">
        <v>0.0</v>
      </c>
      <c r="H68" s="9">
        <v>0.0</v>
      </c>
      <c r="I68" s="9">
        <v>0.0</v>
      </c>
      <c r="J68" s="9">
        <v>0.0</v>
      </c>
      <c r="K68" s="9">
        <v>0.0</v>
      </c>
      <c r="L68" s="9">
        <v>0.0</v>
      </c>
      <c r="M68" s="9">
        <v>0.0</v>
      </c>
      <c r="N68" s="9">
        <v>0.0</v>
      </c>
      <c r="O68" s="9">
        <v>0.0</v>
      </c>
      <c r="P68" s="9">
        <v>0.0</v>
      </c>
      <c r="Q68" s="9">
        <v>0.0</v>
      </c>
      <c r="R68" s="4"/>
      <c r="S68" s="46"/>
      <c r="T68" s="4"/>
      <c r="U68" s="4"/>
      <c r="V68" s="4"/>
      <c r="W68" s="4"/>
      <c r="X68" s="4"/>
      <c r="Y68" s="4"/>
      <c r="Z68" s="4"/>
    </row>
    <row r="69" ht="15.75" customHeight="1">
      <c r="A69" s="8">
        <f>Kontoplan!B59</f>
        <v>8150</v>
      </c>
      <c r="B69" s="8" t="str">
        <f>Kontoplan!C59</f>
        <v>Annen rentekostnad</v>
      </c>
      <c r="C69" s="9"/>
      <c r="D69" s="9"/>
      <c r="E69" s="16">
        <f t="shared" si="3"/>
        <v>0</v>
      </c>
      <c r="F69" s="9">
        <v>0.0</v>
      </c>
      <c r="G69" s="9">
        <v>0.0</v>
      </c>
      <c r="H69" s="9">
        <v>0.0</v>
      </c>
      <c r="I69" s="9">
        <v>0.0</v>
      </c>
      <c r="J69" s="9">
        <v>0.0</v>
      </c>
      <c r="K69" s="9">
        <v>0.0</v>
      </c>
      <c r="L69" s="9">
        <v>0.0</v>
      </c>
      <c r="M69" s="9">
        <v>0.0</v>
      </c>
      <c r="N69" s="9">
        <v>0.0</v>
      </c>
      <c r="O69" s="9">
        <v>0.0</v>
      </c>
      <c r="P69" s="9">
        <v>0.0</v>
      </c>
      <c r="Q69" s="9">
        <v>0.0</v>
      </c>
      <c r="R69" s="4"/>
      <c r="S69" s="46"/>
      <c r="T69" s="4"/>
      <c r="U69" s="4"/>
      <c r="V69" s="4"/>
      <c r="W69" s="4"/>
      <c r="X69" s="4"/>
      <c r="Y69" s="4"/>
      <c r="Z69" s="4"/>
    </row>
    <row r="70" ht="15.75" customHeight="1">
      <c r="A70" s="8">
        <f>Kontoplan!B60</f>
        <v>8170</v>
      </c>
      <c r="B70" s="8" t="str">
        <f>Kontoplan!C60</f>
        <v>Annen finanskostnad</v>
      </c>
      <c r="C70" s="9"/>
      <c r="D70" s="9"/>
      <c r="E70" s="16">
        <f t="shared" si="3"/>
        <v>0</v>
      </c>
      <c r="F70" s="9">
        <v>0.0</v>
      </c>
      <c r="G70" s="9">
        <v>0.0</v>
      </c>
      <c r="H70" s="9">
        <v>0.0</v>
      </c>
      <c r="I70" s="9">
        <v>0.0</v>
      </c>
      <c r="J70" s="9">
        <v>0.0</v>
      </c>
      <c r="K70" s="9">
        <v>0.0</v>
      </c>
      <c r="L70" s="9">
        <v>0.0</v>
      </c>
      <c r="M70" s="9">
        <v>0.0</v>
      </c>
      <c r="N70" s="9">
        <v>0.0</v>
      </c>
      <c r="O70" s="9">
        <v>0.0</v>
      </c>
      <c r="P70" s="9">
        <v>0.0</v>
      </c>
      <c r="Q70" s="9">
        <v>0.0</v>
      </c>
      <c r="R70" s="4"/>
      <c r="S70" s="46"/>
      <c r="T70" s="4"/>
      <c r="U70" s="4"/>
      <c r="V70" s="4"/>
      <c r="W70" s="4"/>
      <c r="X70" s="4"/>
      <c r="Y70" s="4"/>
      <c r="Z70" s="4"/>
    </row>
    <row r="71" ht="15.75" customHeight="1">
      <c r="A71" s="4"/>
      <c r="B71" s="4"/>
      <c r="C71" s="12"/>
      <c r="D71" s="12"/>
      <c r="E71" s="12"/>
      <c r="F71" s="12"/>
      <c r="G71" s="12"/>
      <c r="H71" s="12"/>
      <c r="I71" s="12"/>
      <c r="J71" s="12"/>
      <c r="K71" s="12"/>
      <c r="L71" s="12"/>
      <c r="M71" s="12"/>
      <c r="N71" s="12"/>
      <c r="O71" s="12"/>
      <c r="P71" s="12"/>
      <c r="Q71" s="12"/>
      <c r="R71" s="4"/>
      <c r="S71" s="4"/>
      <c r="T71" s="4"/>
      <c r="U71" s="4"/>
      <c r="V71" s="4"/>
      <c r="W71" s="4"/>
      <c r="X71" s="4"/>
      <c r="Y71" s="4"/>
      <c r="Z71" s="4"/>
    </row>
    <row r="72" ht="15.75" customHeight="1">
      <c r="A72" s="13" t="s">
        <v>32</v>
      </c>
      <c r="B72" s="14"/>
      <c r="C72" s="15">
        <f t="shared" ref="C72:Q72" si="4">SUM(C39:C71)</f>
        <v>0</v>
      </c>
      <c r="D72" s="15">
        <f t="shared" si="4"/>
        <v>0</v>
      </c>
      <c r="E72" s="16">
        <f t="shared" si="4"/>
        <v>0</v>
      </c>
      <c r="F72" s="15">
        <f t="shared" si="4"/>
        <v>0</v>
      </c>
      <c r="G72" s="15">
        <f t="shared" si="4"/>
        <v>0</v>
      </c>
      <c r="H72" s="15">
        <f t="shared" si="4"/>
        <v>0</v>
      </c>
      <c r="I72" s="15">
        <f t="shared" si="4"/>
        <v>0</v>
      </c>
      <c r="J72" s="15">
        <f t="shared" si="4"/>
        <v>0</v>
      </c>
      <c r="K72" s="15">
        <f t="shared" si="4"/>
        <v>0</v>
      </c>
      <c r="L72" s="15">
        <f t="shared" si="4"/>
        <v>0</v>
      </c>
      <c r="M72" s="15">
        <f t="shared" si="4"/>
        <v>0</v>
      </c>
      <c r="N72" s="15">
        <f t="shared" si="4"/>
        <v>0</v>
      </c>
      <c r="O72" s="15">
        <f t="shared" si="4"/>
        <v>0</v>
      </c>
      <c r="P72" s="15">
        <f t="shared" si="4"/>
        <v>0</v>
      </c>
      <c r="Q72" s="15">
        <f t="shared" si="4"/>
        <v>0</v>
      </c>
      <c r="R72" s="4"/>
      <c r="S72" s="46"/>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13" t="s">
        <v>33</v>
      </c>
      <c r="B74" s="14"/>
      <c r="C74" s="15">
        <f t="shared" ref="C74:Q74" si="5">C32+C72</f>
        <v>0</v>
      </c>
      <c r="D74" s="15">
        <f t="shared" si="5"/>
        <v>0</v>
      </c>
      <c r="E74" s="16">
        <f t="shared" si="5"/>
        <v>0</v>
      </c>
      <c r="F74" s="15">
        <f t="shared" si="5"/>
        <v>0</v>
      </c>
      <c r="G74" s="15">
        <f t="shared" si="5"/>
        <v>0</v>
      </c>
      <c r="H74" s="15">
        <f t="shared" si="5"/>
        <v>0</v>
      </c>
      <c r="I74" s="15">
        <f t="shared" si="5"/>
        <v>0</v>
      </c>
      <c r="J74" s="15">
        <f t="shared" si="5"/>
        <v>0</v>
      </c>
      <c r="K74" s="15">
        <f t="shared" si="5"/>
        <v>0</v>
      </c>
      <c r="L74" s="15">
        <f t="shared" si="5"/>
        <v>0</v>
      </c>
      <c r="M74" s="15">
        <f t="shared" si="5"/>
        <v>0</v>
      </c>
      <c r="N74" s="15">
        <f t="shared" si="5"/>
        <v>0</v>
      </c>
      <c r="O74" s="15">
        <f t="shared" si="5"/>
        <v>0</v>
      </c>
      <c r="P74" s="15">
        <f t="shared" si="5"/>
        <v>0</v>
      </c>
      <c r="Q74" s="15">
        <f t="shared" si="5"/>
        <v>0</v>
      </c>
      <c r="R74" s="4"/>
      <c r="S74" s="46"/>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paperSize="9" orientation="portrait"/>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1.22" defaultRowHeight="15.0"/>
  <cols>
    <col customWidth="1" min="1" max="1" width="10.78"/>
    <col customWidth="1" min="2" max="2" width="24.78"/>
    <col customWidth="1" min="3" max="5" width="12.44"/>
    <col customWidth="1" min="6" max="17" width="10.0"/>
    <col customWidth="1" min="18" max="18" width="2.67"/>
    <col customWidth="1" min="19" max="19" width="83.33"/>
    <col customWidth="1" min="20" max="26" width="10.56"/>
  </cols>
  <sheetData>
    <row r="1" ht="15.75" customHeight="1">
      <c r="A1" s="19" t="s">
        <v>171</v>
      </c>
      <c r="B1" s="20"/>
      <c r="C1" s="20"/>
      <c r="D1" s="20"/>
      <c r="E1" s="20"/>
      <c r="F1" s="20"/>
      <c r="G1" s="20"/>
      <c r="H1" s="20"/>
      <c r="I1" s="20"/>
      <c r="J1" s="20"/>
      <c r="K1" s="20"/>
      <c r="L1" s="20"/>
      <c r="M1" s="20"/>
      <c r="N1" s="20"/>
      <c r="O1" s="20"/>
      <c r="P1" s="20"/>
      <c r="Q1" s="20"/>
      <c r="R1" s="20"/>
      <c r="S1" s="20"/>
      <c r="T1" s="4"/>
      <c r="U1" s="4"/>
      <c r="V1" s="4"/>
      <c r="W1" s="4"/>
      <c r="X1" s="4"/>
      <c r="Y1" s="4"/>
      <c r="Z1" s="4"/>
    </row>
    <row r="2" ht="15.75" customHeight="1">
      <c r="A2" s="21"/>
      <c r="T2" s="4"/>
      <c r="U2" s="4"/>
      <c r="V2" s="4"/>
      <c r="W2" s="4"/>
      <c r="X2" s="4"/>
      <c r="Y2" s="4"/>
      <c r="Z2" s="4"/>
    </row>
    <row r="3" ht="15.75" customHeight="1">
      <c r="A3" s="21"/>
      <c r="T3" s="4"/>
      <c r="U3" s="4"/>
      <c r="V3" s="4"/>
      <c r="W3" s="4"/>
      <c r="X3" s="4"/>
      <c r="Y3" s="4"/>
      <c r="Z3" s="4"/>
    </row>
    <row r="4" ht="15.75" customHeight="1">
      <c r="A4" s="47" t="str">
        <f>Forside!B4</f>
        <v>BI Athletics</v>
      </c>
      <c r="B4" s="20"/>
      <c r="C4" s="20"/>
      <c r="D4" s="20"/>
      <c r="E4" s="20"/>
      <c r="F4" s="20"/>
      <c r="G4" s="20"/>
      <c r="H4" s="20"/>
      <c r="I4" s="20"/>
      <c r="J4" s="20"/>
      <c r="K4" s="20"/>
      <c r="L4" s="20"/>
      <c r="M4" s="20"/>
      <c r="N4" s="20"/>
      <c r="O4" s="20"/>
      <c r="P4" s="20"/>
      <c r="Q4" s="20"/>
      <c r="R4" s="20"/>
      <c r="S4" s="20"/>
      <c r="T4" s="4"/>
      <c r="U4" s="4"/>
      <c r="V4" s="4"/>
      <c r="W4" s="4"/>
      <c r="X4" s="4"/>
      <c r="Y4" s="4"/>
      <c r="Z4" s="4"/>
    </row>
    <row r="5" ht="15.75" customHeight="1">
      <c r="A5" s="21"/>
      <c r="T5" s="4"/>
      <c r="U5" s="4"/>
      <c r="V5" s="4"/>
      <c r="W5" s="4"/>
      <c r="X5" s="4"/>
      <c r="Y5" s="4"/>
      <c r="Z5" s="4"/>
    </row>
    <row r="6" ht="15.75" customHeight="1">
      <c r="A6" s="21"/>
      <c r="T6" s="4"/>
      <c r="U6" s="4"/>
      <c r="V6" s="4"/>
      <c r="W6" s="4"/>
      <c r="X6" s="4"/>
      <c r="Y6" s="4"/>
      <c r="Z6" s="4"/>
    </row>
    <row r="7" ht="15.75" customHeight="1">
      <c r="A7" s="48" t="s">
        <v>162</v>
      </c>
      <c r="B7" s="2"/>
      <c r="C7" s="2"/>
      <c r="D7" s="2"/>
      <c r="E7" s="2"/>
      <c r="F7" s="2"/>
      <c r="G7" s="2"/>
      <c r="H7" s="2"/>
      <c r="I7" s="2"/>
      <c r="J7" s="2"/>
      <c r="K7" s="2"/>
      <c r="L7" s="2"/>
      <c r="M7" s="2"/>
      <c r="N7" s="2"/>
      <c r="O7" s="2"/>
      <c r="P7" s="2"/>
      <c r="Q7" s="2"/>
      <c r="R7" s="2"/>
      <c r="S7" s="2"/>
      <c r="T7" s="4"/>
      <c r="U7" s="4"/>
      <c r="V7" s="4"/>
      <c r="W7" s="4"/>
      <c r="X7" s="4"/>
      <c r="Y7" s="4"/>
      <c r="Z7" s="4"/>
    </row>
    <row r="8" ht="15.75" customHeight="1">
      <c r="A8" s="49" t="str">
        <f>MID(CELL("filename",A1),FIND("]",CELL("filename",A1))+1,255)</f>
        <v>#VALUE!</v>
      </c>
      <c r="B8" s="2"/>
      <c r="C8" s="2"/>
      <c r="D8" s="2"/>
      <c r="E8" s="2"/>
      <c r="F8" s="2"/>
      <c r="G8" s="2"/>
      <c r="H8" s="2"/>
      <c r="I8" s="2"/>
      <c r="J8" s="2"/>
      <c r="K8" s="2"/>
      <c r="L8" s="2"/>
      <c r="M8" s="2"/>
      <c r="N8" s="2"/>
      <c r="O8" s="2"/>
      <c r="P8" s="2"/>
      <c r="Q8" s="2"/>
      <c r="R8" s="2"/>
      <c r="S8" s="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5" t="s">
        <v>2</v>
      </c>
      <c r="B10" s="2"/>
      <c r="C10" s="2"/>
      <c r="D10" s="2"/>
      <c r="E10" s="2"/>
      <c r="F10" s="2"/>
      <c r="G10" s="2"/>
      <c r="H10" s="2"/>
      <c r="I10" s="2"/>
      <c r="J10" s="2"/>
      <c r="K10" s="2"/>
      <c r="L10" s="2"/>
      <c r="M10" s="2"/>
      <c r="N10" s="2"/>
      <c r="O10" s="2"/>
      <c r="P10" s="2"/>
      <c r="Q10" s="2"/>
      <c r="R10" s="2"/>
      <c r="S10" s="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6" t="s">
        <v>3</v>
      </c>
      <c r="B12" s="6" t="s">
        <v>4</v>
      </c>
      <c r="C12" s="6" t="s">
        <v>5</v>
      </c>
      <c r="D12" s="6" t="s">
        <v>6</v>
      </c>
      <c r="E12" s="7" t="s">
        <v>7</v>
      </c>
      <c r="F12" s="6" t="s">
        <v>172</v>
      </c>
      <c r="G12" s="6" t="s">
        <v>173</v>
      </c>
      <c r="H12" s="6" t="s">
        <v>174</v>
      </c>
      <c r="I12" s="6" t="s">
        <v>175</v>
      </c>
      <c r="J12" s="6" t="s">
        <v>176</v>
      </c>
      <c r="K12" s="6" t="s">
        <v>177</v>
      </c>
      <c r="L12" s="6" t="s">
        <v>178</v>
      </c>
      <c r="M12" s="6" t="s">
        <v>179</v>
      </c>
      <c r="N12" s="6" t="s">
        <v>180</v>
      </c>
      <c r="O12" s="6" t="s">
        <v>181</v>
      </c>
      <c r="P12" s="6" t="s">
        <v>182</v>
      </c>
      <c r="Q12" s="6" t="s">
        <v>183</v>
      </c>
      <c r="R12" s="45"/>
      <c r="S12" s="6" t="s">
        <v>184</v>
      </c>
      <c r="T12" s="4"/>
      <c r="U12" s="4"/>
      <c r="V12" s="4"/>
      <c r="W12" s="4"/>
      <c r="X12" s="4"/>
      <c r="Y12" s="4"/>
      <c r="Z12" s="4"/>
    </row>
    <row r="13" ht="15.75" customHeight="1">
      <c r="A13" s="8">
        <f>Kontoplan!B11</f>
        <v>3000</v>
      </c>
      <c r="B13" s="8" t="str">
        <f>Kontoplan!C11</f>
        <v>Salgsinntekter, avgiftspliktig</v>
      </c>
      <c r="C13" s="9"/>
      <c r="D13" s="9"/>
      <c r="E13" s="16">
        <f t="shared" ref="E13:E30" si="1">SUM(F13:Q13)</f>
        <v>0</v>
      </c>
      <c r="F13" s="9">
        <v>0.0</v>
      </c>
      <c r="G13" s="9">
        <v>0.0</v>
      </c>
      <c r="H13" s="9">
        <v>0.0</v>
      </c>
      <c r="I13" s="9">
        <v>0.0</v>
      </c>
      <c r="J13" s="9">
        <v>0.0</v>
      </c>
      <c r="K13" s="9">
        <v>0.0</v>
      </c>
      <c r="L13" s="9">
        <v>0.0</v>
      </c>
      <c r="M13" s="9">
        <v>0.0</v>
      </c>
      <c r="N13" s="9">
        <v>0.0</v>
      </c>
      <c r="O13" s="9">
        <v>0.0</v>
      </c>
      <c r="P13" s="9">
        <v>0.0</v>
      </c>
      <c r="Q13" s="9">
        <v>0.0</v>
      </c>
      <c r="R13" s="4"/>
      <c r="S13" s="46"/>
      <c r="T13" s="4"/>
      <c r="U13" s="4"/>
      <c r="V13" s="4"/>
      <c r="W13" s="4"/>
      <c r="X13" s="4"/>
      <c r="Y13" s="4"/>
      <c r="Z13" s="4"/>
    </row>
    <row r="14" ht="15.75" customHeight="1">
      <c r="A14" s="8">
        <f>Kontoplan!B12</f>
        <v>3009</v>
      </c>
      <c r="B14" s="8" t="str">
        <f>Kontoplan!C12</f>
        <v>Sponsorinntekt</v>
      </c>
      <c r="C14" s="9"/>
      <c r="D14" s="9"/>
      <c r="E14" s="16">
        <f t="shared" si="1"/>
        <v>0</v>
      </c>
      <c r="F14" s="9">
        <v>0.0</v>
      </c>
      <c r="G14" s="9">
        <v>0.0</v>
      </c>
      <c r="H14" s="9">
        <v>0.0</v>
      </c>
      <c r="I14" s="9">
        <v>0.0</v>
      </c>
      <c r="J14" s="9">
        <v>0.0</v>
      </c>
      <c r="K14" s="9">
        <v>0.0</v>
      </c>
      <c r="L14" s="9">
        <v>0.0</v>
      </c>
      <c r="M14" s="9">
        <v>0.0</v>
      </c>
      <c r="N14" s="9">
        <v>0.0</v>
      </c>
      <c r="O14" s="9">
        <v>0.0</v>
      </c>
      <c r="P14" s="9">
        <v>0.0</v>
      </c>
      <c r="Q14" s="9">
        <v>0.0</v>
      </c>
      <c r="R14" s="4"/>
      <c r="S14" s="46"/>
      <c r="T14" s="4"/>
      <c r="U14" s="4"/>
      <c r="V14" s="4"/>
      <c r="W14" s="4"/>
      <c r="X14" s="4"/>
      <c r="Y14" s="4"/>
      <c r="Z14" s="4"/>
    </row>
    <row r="15" ht="15.75" customHeight="1">
      <c r="A15" s="8">
        <f>Kontoplan!B13</f>
        <v>3100</v>
      </c>
      <c r="B15" s="8" t="str">
        <f>Kontoplan!C13</f>
        <v>Salgsinntekter, avgiftsfri</v>
      </c>
      <c r="C15" s="9"/>
      <c r="D15" s="9"/>
      <c r="E15" s="16">
        <f t="shared" si="1"/>
        <v>-36000</v>
      </c>
      <c r="F15" s="9">
        <v>0.0</v>
      </c>
      <c r="G15" s="9">
        <v>0.0</v>
      </c>
      <c r="H15" s="9">
        <v>-6000.0</v>
      </c>
      <c r="I15" s="9">
        <v>0.0</v>
      </c>
      <c r="J15" s="9">
        <v>0.0</v>
      </c>
      <c r="K15" s="9">
        <v>0.0</v>
      </c>
      <c r="L15" s="9">
        <v>0.0</v>
      </c>
      <c r="M15" s="9">
        <v>-4000.0</v>
      </c>
      <c r="N15" s="9">
        <v>0.0</v>
      </c>
      <c r="O15" s="9">
        <v>-26000.0</v>
      </c>
      <c r="P15" s="9">
        <v>0.0</v>
      </c>
      <c r="Q15" s="9">
        <v>0.0</v>
      </c>
      <c r="R15" s="4"/>
      <c r="S15" s="46"/>
      <c r="T15" s="4"/>
      <c r="U15" s="4"/>
      <c r="V15" s="4"/>
      <c r="W15" s="4"/>
      <c r="X15" s="4"/>
      <c r="Y15" s="4"/>
      <c r="Z15" s="4"/>
    </row>
    <row r="16" ht="15.75" customHeight="1">
      <c r="A16" s="8">
        <f>Kontoplan!B14</f>
        <v>3101</v>
      </c>
      <c r="B16" s="8" t="str">
        <f>Kontoplan!C14</f>
        <v>Dugnad</v>
      </c>
      <c r="C16" s="9"/>
      <c r="D16" s="9"/>
      <c r="E16" s="16">
        <f t="shared" si="1"/>
        <v>-15000</v>
      </c>
      <c r="F16" s="9">
        <v>0.0</v>
      </c>
      <c r="G16" s="9">
        <v>0.0</v>
      </c>
      <c r="H16" s="9">
        <v>0.0</v>
      </c>
      <c r="I16" s="9">
        <v>0.0</v>
      </c>
      <c r="J16" s="9">
        <v>-15000.0</v>
      </c>
      <c r="K16" s="9">
        <v>0.0</v>
      </c>
      <c r="L16" s="9">
        <v>0.0</v>
      </c>
      <c r="M16" s="9">
        <v>0.0</v>
      </c>
      <c r="N16" s="9">
        <v>0.0</v>
      </c>
      <c r="O16" s="9">
        <v>0.0</v>
      </c>
      <c r="P16" s="9">
        <v>0.0</v>
      </c>
      <c r="Q16" s="9">
        <v>0.0</v>
      </c>
      <c r="R16" s="4"/>
      <c r="S16" s="46"/>
      <c r="T16" s="4"/>
      <c r="U16" s="4"/>
      <c r="V16" s="4"/>
      <c r="W16" s="4"/>
      <c r="X16" s="4"/>
      <c r="Y16" s="4"/>
      <c r="Z16" s="4"/>
    </row>
    <row r="17" ht="15.75" customHeight="1">
      <c r="A17" s="8">
        <f>Kontoplan!B15</f>
        <v>3410</v>
      </c>
      <c r="B17" s="8" t="str">
        <f>Kontoplan!C15</f>
        <v>Tilskudd fra Oslo Kommune</v>
      </c>
      <c r="C17" s="9"/>
      <c r="D17" s="9"/>
      <c r="E17" s="16">
        <f t="shared" si="1"/>
        <v>0</v>
      </c>
      <c r="F17" s="9">
        <v>0.0</v>
      </c>
      <c r="G17" s="9">
        <v>0.0</v>
      </c>
      <c r="H17" s="9">
        <v>0.0</v>
      </c>
      <c r="I17" s="9">
        <v>0.0</v>
      </c>
      <c r="J17" s="9">
        <v>0.0</v>
      </c>
      <c r="K17" s="9">
        <v>0.0</v>
      </c>
      <c r="L17" s="9">
        <v>0.0</v>
      </c>
      <c r="M17" s="9">
        <v>0.0</v>
      </c>
      <c r="N17" s="9">
        <v>0.0</v>
      </c>
      <c r="O17" s="9">
        <v>0.0</v>
      </c>
      <c r="P17" s="9">
        <v>0.0</v>
      </c>
      <c r="Q17" s="9">
        <v>0.0</v>
      </c>
      <c r="R17" s="4"/>
      <c r="S17" s="46"/>
      <c r="T17" s="4"/>
      <c r="U17" s="4"/>
      <c r="V17" s="4"/>
      <c r="W17" s="4"/>
      <c r="X17" s="4"/>
      <c r="Y17" s="4"/>
      <c r="Z17" s="4"/>
    </row>
    <row r="18" ht="15.75" customHeight="1">
      <c r="A18" s="8">
        <f>Kontoplan!B16</f>
        <v>3420</v>
      </c>
      <c r="B18" s="8" t="str">
        <f>Kontoplan!C16</f>
        <v>Momskompensasjon</v>
      </c>
      <c r="C18" s="9"/>
      <c r="D18" s="9"/>
      <c r="E18" s="16">
        <f t="shared" si="1"/>
        <v>0</v>
      </c>
      <c r="F18" s="9">
        <v>0.0</v>
      </c>
      <c r="G18" s="9">
        <v>0.0</v>
      </c>
      <c r="H18" s="9">
        <v>0.0</v>
      </c>
      <c r="I18" s="9">
        <v>0.0</v>
      </c>
      <c r="J18" s="9">
        <v>0.0</v>
      </c>
      <c r="K18" s="9">
        <v>0.0</v>
      </c>
      <c r="L18" s="9">
        <v>0.0</v>
      </c>
      <c r="M18" s="9">
        <v>0.0</v>
      </c>
      <c r="N18" s="9">
        <v>0.0</v>
      </c>
      <c r="O18" s="9">
        <v>0.0</v>
      </c>
      <c r="P18" s="9">
        <v>0.0</v>
      </c>
      <c r="Q18" s="9">
        <v>0.0</v>
      </c>
      <c r="R18" s="4"/>
      <c r="S18" s="46"/>
      <c r="T18" s="4"/>
      <c r="U18" s="4"/>
      <c r="V18" s="4"/>
      <c r="W18" s="4"/>
      <c r="X18" s="4"/>
      <c r="Y18" s="4"/>
      <c r="Z18" s="4"/>
    </row>
    <row r="19" ht="15.75" customHeight="1">
      <c r="A19" s="8">
        <f>Kontoplan!B17</f>
        <v>3430</v>
      </c>
      <c r="B19" s="8" t="str">
        <f>Kontoplan!C17</f>
        <v>Grasrotandelen Norsk Tipping</v>
      </c>
      <c r="C19" s="9"/>
      <c r="D19" s="9"/>
      <c r="E19" s="16">
        <f t="shared" si="1"/>
        <v>0</v>
      </c>
      <c r="F19" s="9">
        <v>0.0</v>
      </c>
      <c r="G19" s="9">
        <v>0.0</v>
      </c>
      <c r="H19" s="9">
        <v>0.0</v>
      </c>
      <c r="I19" s="9">
        <v>0.0</v>
      </c>
      <c r="J19" s="9">
        <v>0.0</v>
      </c>
      <c r="K19" s="9">
        <v>0.0</v>
      </c>
      <c r="L19" s="9">
        <v>0.0</v>
      </c>
      <c r="M19" s="9">
        <v>0.0</v>
      </c>
      <c r="N19" s="9">
        <v>0.0</v>
      </c>
      <c r="O19" s="9">
        <v>0.0</v>
      </c>
      <c r="P19" s="9">
        <v>0.0</v>
      </c>
      <c r="Q19" s="9">
        <v>0.0</v>
      </c>
      <c r="R19" s="4"/>
      <c r="S19" s="46"/>
      <c r="T19" s="4"/>
      <c r="U19" s="4"/>
      <c r="V19" s="4"/>
      <c r="W19" s="4"/>
      <c r="X19" s="4"/>
      <c r="Y19" s="4"/>
      <c r="Z19" s="4"/>
    </row>
    <row r="20" ht="15.75" customHeight="1">
      <c r="A20" s="8">
        <f>Kontoplan!B18</f>
        <v>3900</v>
      </c>
      <c r="B20" s="8" t="str">
        <f>Kontoplan!C18</f>
        <v>Annen driftsrelatert inntekt</v>
      </c>
      <c r="C20" s="9"/>
      <c r="D20" s="9"/>
      <c r="E20" s="16">
        <f t="shared" si="1"/>
        <v>0</v>
      </c>
      <c r="F20" s="9">
        <v>0.0</v>
      </c>
      <c r="G20" s="9">
        <v>0.0</v>
      </c>
      <c r="H20" s="9">
        <v>0.0</v>
      </c>
      <c r="I20" s="9">
        <v>0.0</v>
      </c>
      <c r="J20" s="9">
        <v>0.0</v>
      </c>
      <c r="K20" s="9">
        <v>0.0</v>
      </c>
      <c r="L20" s="9">
        <v>0.0</v>
      </c>
      <c r="M20" s="9">
        <v>0.0</v>
      </c>
      <c r="N20" s="9">
        <v>0.0</v>
      </c>
      <c r="O20" s="9">
        <v>0.0</v>
      </c>
      <c r="P20" s="9">
        <v>0.0</v>
      </c>
      <c r="Q20" s="9">
        <v>0.0</v>
      </c>
      <c r="R20" s="4"/>
      <c r="S20" s="46"/>
      <c r="T20" s="4"/>
      <c r="U20" s="4"/>
      <c r="V20" s="4"/>
      <c r="W20" s="4"/>
      <c r="X20" s="4"/>
      <c r="Y20" s="4"/>
      <c r="Z20" s="4"/>
    </row>
    <row r="21" ht="15.75" customHeight="1">
      <c r="A21" s="8">
        <f>Kontoplan!B19</f>
        <v>3901</v>
      </c>
      <c r="B21" s="8" t="str">
        <f>Kontoplan!C19</f>
        <v>Internstøtte BI Athletics</v>
      </c>
      <c r="C21" s="9"/>
      <c r="D21" s="9"/>
      <c r="E21" s="16">
        <f t="shared" si="1"/>
        <v>-27050</v>
      </c>
      <c r="F21" s="9">
        <v>0.0</v>
      </c>
      <c r="G21" s="9">
        <v>0.0</v>
      </c>
      <c r="H21" s="9">
        <v>-6000.0</v>
      </c>
      <c r="I21" s="9">
        <v>-5250.0</v>
      </c>
      <c r="J21" s="9">
        <v>0.0</v>
      </c>
      <c r="K21" s="9">
        <v>-7500.0</v>
      </c>
      <c r="L21" s="9">
        <v>0.0</v>
      </c>
      <c r="M21" s="9">
        <v>-4000.0</v>
      </c>
      <c r="N21" s="9">
        <v>-300.0</v>
      </c>
      <c r="O21" s="9">
        <v>-4000.0</v>
      </c>
      <c r="P21" s="9">
        <v>0.0</v>
      </c>
      <c r="Q21" s="9">
        <v>0.0</v>
      </c>
      <c r="R21" s="4"/>
      <c r="S21" s="46"/>
      <c r="T21" s="4"/>
      <c r="U21" s="4"/>
      <c r="V21" s="4"/>
      <c r="W21" s="4"/>
      <c r="X21" s="4"/>
      <c r="Y21" s="4"/>
      <c r="Z21" s="4"/>
    </row>
    <row r="22" ht="15.75" customHeight="1">
      <c r="A22" s="8">
        <f>Kontoplan!B20</f>
        <v>3920</v>
      </c>
      <c r="B22" s="8" t="str">
        <f>Kontoplan!C20</f>
        <v>Medlemskontingent</v>
      </c>
      <c r="C22" s="9"/>
      <c r="D22" s="9"/>
      <c r="E22" s="16">
        <f t="shared" si="1"/>
        <v>0</v>
      </c>
      <c r="F22" s="9">
        <v>0.0</v>
      </c>
      <c r="G22" s="9">
        <v>0.0</v>
      </c>
      <c r="H22" s="9">
        <v>0.0</v>
      </c>
      <c r="I22" s="9">
        <v>0.0</v>
      </c>
      <c r="J22" s="9">
        <v>0.0</v>
      </c>
      <c r="K22" s="9">
        <v>0.0</v>
      </c>
      <c r="L22" s="9">
        <v>0.0</v>
      </c>
      <c r="M22" s="9">
        <v>0.0</v>
      </c>
      <c r="N22" s="9">
        <v>0.0</v>
      </c>
      <c r="O22" s="9">
        <v>0.0</v>
      </c>
      <c r="P22" s="9">
        <v>0.0</v>
      </c>
      <c r="Q22" s="9">
        <v>0.0</v>
      </c>
      <c r="R22" s="4"/>
      <c r="S22" s="46"/>
      <c r="T22" s="4"/>
      <c r="U22" s="4"/>
      <c r="V22" s="4"/>
      <c r="W22" s="4"/>
      <c r="X22" s="4"/>
      <c r="Y22" s="4"/>
      <c r="Z22" s="4"/>
    </row>
    <row r="23" ht="15.75" customHeight="1">
      <c r="A23" s="8">
        <f>Kontoplan!B21</f>
        <v>3921</v>
      </c>
      <c r="B23" s="8" t="str">
        <f>Kontoplan!C21</f>
        <v>Gruppeavgift</v>
      </c>
      <c r="C23" s="9"/>
      <c r="D23" s="9"/>
      <c r="E23" s="16">
        <f t="shared" si="1"/>
        <v>-72600</v>
      </c>
      <c r="F23" s="9">
        <v>0.0</v>
      </c>
      <c r="G23" s="9">
        <v>-36300.0</v>
      </c>
      <c r="H23" s="9">
        <v>0.0</v>
      </c>
      <c r="I23" s="9">
        <v>0.0</v>
      </c>
      <c r="J23" s="9">
        <v>0.0</v>
      </c>
      <c r="K23" s="9">
        <v>0.0</v>
      </c>
      <c r="L23" s="9">
        <v>0.0</v>
      </c>
      <c r="M23" s="9">
        <v>0.0</v>
      </c>
      <c r="N23" s="9">
        <v>-36300.0</v>
      </c>
      <c r="O23" s="9">
        <v>0.0</v>
      </c>
      <c r="P23" s="9">
        <v>0.0</v>
      </c>
      <c r="Q23" s="9">
        <v>0.0</v>
      </c>
      <c r="R23" s="4"/>
      <c r="S23" s="46"/>
      <c r="T23" s="4"/>
      <c r="U23" s="4"/>
      <c r="V23" s="4"/>
      <c r="W23" s="4"/>
      <c r="X23" s="4"/>
      <c r="Y23" s="4"/>
      <c r="Z23" s="4"/>
    </row>
    <row r="24" ht="15.75" customHeight="1">
      <c r="A24" s="8">
        <f>Kontoplan!B22</f>
        <v>3930</v>
      </c>
      <c r="B24" s="8" t="str">
        <f>Kontoplan!C22</f>
        <v>Treningsavgift</v>
      </c>
      <c r="C24" s="9"/>
      <c r="D24" s="9"/>
      <c r="E24" s="16">
        <f t="shared" si="1"/>
        <v>0</v>
      </c>
      <c r="F24" s="9">
        <v>0.0</v>
      </c>
      <c r="G24" s="9">
        <v>0.0</v>
      </c>
      <c r="H24" s="9">
        <v>0.0</v>
      </c>
      <c r="I24" s="9">
        <v>0.0</v>
      </c>
      <c r="J24" s="9">
        <v>0.0</v>
      </c>
      <c r="K24" s="9">
        <v>0.0</v>
      </c>
      <c r="L24" s="9">
        <v>0.0</v>
      </c>
      <c r="M24" s="9">
        <v>0.0</v>
      </c>
      <c r="N24" s="9">
        <v>0.0</v>
      </c>
      <c r="O24" s="9">
        <v>0.0</v>
      </c>
      <c r="P24" s="9">
        <v>0.0</v>
      </c>
      <c r="Q24" s="9">
        <v>0.0</v>
      </c>
      <c r="R24" s="4"/>
      <c r="S24" s="46"/>
      <c r="T24" s="4"/>
      <c r="U24" s="4"/>
      <c r="V24" s="4"/>
      <c r="W24" s="4"/>
      <c r="X24" s="4"/>
      <c r="Y24" s="4"/>
      <c r="Z24" s="4"/>
    </row>
    <row r="25" ht="15.75" customHeight="1">
      <c r="A25" s="8">
        <f>Kontoplan!B23</f>
        <v>3990</v>
      </c>
      <c r="B25" s="8" t="str">
        <f>Kontoplan!C23</f>
        <v>Kontingent fra BI-studenter</v>
      </c>
      <c r="C25" s="9"/>
      <c r="D25" s="9"/>
      <c r="E25" s="16">
        <f t="shared" si="1"/>
        <v>0</v>
      </c>
      <c r="F25" s="9">
        <v>0.0</v>
      </c>
      <c r="G25" s="9">
        <v>0.0</v>
      </c>
      <c r="H25" s="9">
        <v>0.0</v>
      </c>
      <c r="I25" s="9">
        <v>0.0</v>
      </c>
      <c r="J25" s="9">
        <v>0.0</v>
      </c>
      <c r="K25" s="9">
        <v>0.0</v>
      </c>
      <c r="L25" s="9">
        <v>0.0</v>
      </c>
      <c r="M25" s="9">
        <v>0.0</v>
      </c>
      <c r="N25" s="9">
        <v>0.0</v>
      </c>
      <c r="O25" s="9">
        <v>0.0</v>
      </c>
      <c r="P25" s="9">
        <v>0.0</v>
      </c>
      <c r="Q25" s="9">
        <v>0.0</v>
      </c>
      <c r="R25" s="4"/>
      <c r="S25" s="46"/>
      <c r="T25" s="4"/>
      <c r="U25" s="4"/>
      <c r="V25" s="4"/>
      <c r="W25" s="4"/>
      <c r="X25" s="4"/>
      <c r="Y25" s="4"/>
      <c r="Z25" s="4"/>
    </row>
    <row r="26" ht="15.75" customHeight="1">
      <c r="A26" s="8">
        <f>Kontoplan!B24</f>
        <v>3991</v>
      </c>
      <c r="B26" s="8" t="str">
        <f>Kontoplan!C24</f>
        <v>Støtte fra BISO</v>
      </c>
      <c r="C26" s="9"/>
      <c r="D26" s="9"/>
      <c r="E26" s="16">
        <f t="shared" si="1"/>
        <v>0</v>
      </c>
      <c r="F26" s="9">
        <v>0.0</v>
      </c>
      <c r="G26" s="9">
        <v>0.0</v>
      </c>
      <c r="H26" s="9">
        <v>0.0</v>
      </c>
      <c r="I26" s="9">
        <v>0.0</v>
      </c>
      <c r="J26" s="9">
        <v>0.0</v>
      </c>
      <c r="K26" s="9">
        <v>0.0</v>
      </c>
      <c r="L26" s="9">
        <v>0.0</v>
      </c>
      <c r="M26" s="9">
        <v>0.0</v>
      </c>
      <c r="N26" s="9">
        <v>0.0</v>
      </c>
      <c r="O26" s="9">
        <v>0.0</v>
      </c>
      <c r="P26" s="9">
        <v>0.0</v>
      </c>
      <c r="Q26" s="9">
        <v>0.0</v>
      </c>
      <c r="R26" s="4"/>
      <c r="S26" s="46"/>
      <c r="T26" s="4"/>
      <c r="U26" s="4"/>
      <c r="V26" s="4"/>
      <c r="W26" s="4"/>
      <c r="X26" s="4"/>
      <c r="Y26" s="4"/>
      <c r="Z26" s="4"/>
    </row>
    <row r="27" ht="15.75" customHeight="1">
      <c r="A27" s="8">
        <f>Kontoplan!B25</f>
        <v>3992</v>
      </c>
      <c r="B27" s="8" t="str">
        <f>Kontoplan!C25</f>
        <v>Støtte fra BI</v>
      </c>
      <c r="C27" s="9"/>
      <c r="D27" s="9"/>
      <c r="E27" s="16">
        <f t="shared" si="1"/>
        <v>0</v>
      </c>
      <c r="F27" s="9">
        <v>0.0</v>
      </c>
      <c r="G27" s="9">
        <v>0.0</v>
      </c>
      <c r="H27" s="9">
        <v>0.0</v>
      </c>
      <c r="I27" s="9">
        <v>0.0</v>
      </c>
      <c r="J27" s="9">
        <v>0.0</v>
      </c>
      <c r="K27" s="9">
        <v>0.0</v>
      </c>
      <c r="L27" s="9">
        <v>0.0</v>
      </c>
      <c r="M27" s="9">
        <v>0.0</v>
      </c>
      <c r="N27" s="9">
        <v>0.0</v>
      </c>
      <c r="O27" s="9">
        <v>0.0</v>
      </c>
      <c r="P27" s="9">
        <v>0.0</v>
      </c>
      <c r="Q27" s="9">
        <v>0.0</v>
      </c>
      <c r="R27" s="4"/>
      <c r="S27" s="46"/>
      <c r="T27" s="4"/>
      <c r="U27" s="4"/>
      <c r="V27" s="4"/>
      <c r="W27" s="4"/>
      <c r="X27" s="4"/>
      <c r="Y27" s="4"/>
      <c r="Z27" s="4"/>
    </row>
    <row r="28" ht="15.75" customHeight="1">
      <c r="A28" s="8">
        <f>Kontoplan!B26</f>
        <v>3993</v>
      </c>
      <c r="B28" s="8" t="str">
        <f>Kontoplan!C26</f>
        <v>Støtte fra Velferdstinget</v>
      </c>
      <c r="C28" s="9"/>
      <c r="D28" s="9"/>
      <c r="E28" s="16">
        <f t="shared" si="1"/>
        <v>0</v>
      </c>
      <c r="F28" s="9">
        <v>0.0</v>
      </c>
      <c r="G28" s="9">
        <v>0.0</v>
      </c>
      <c r="H28" s="9">
        <v>0.0</v>
      </c>
      <c r="I28" s="9">
        <v>0.0</v>
      </c>
      <c r="J28" s="9">
        <v>0.0</v>
      </c>
      <c r="K28" s="9">
        <v>0.0</v>
      </c>
      <c r="L28" s="9">
        <v>0.0</v>
      </c>
      <c r="M28" s="9">
        <v>0.0</v>
      </c>
      <c r="N28" s="9">
        <v>0.0</v>
      </c>
      <c r="O28" s="9">
        <v>0.0</v>
      </c>
      <c r="P28" s="9">
        <v>0.0</v>
      </c>
      <c r="Q28" s="9">
        <v>0.0</v>
      </c>
      <c r="R28" s="4"/>
      <c r="S28" s="46"/>
      <c r="T28" s="4"/>
      <c r="U28" s="4"/>
      <c r="V28" s="4"/>
      <c r="W28" s="4"/>
      <c r="X28" s="4"/>
      <c r="Y28" s="4"/>
      <c r="Z28" s="4"/>
    </row>
    <row r="29" ht="15.75" customHeight="1">
      <c r="A29" s="8">
        <f>Kontoplan!B27</f>
        <v>3994</v>
      </c>
      <c r="B29" s="8" t="str">
        <f>Kontoplan!C27</f>
        <v>Støtte fra NSI</v>
      </c>
      <c r="C29" s="9"/>
      <c r="D29" s="9"/>
      <c r="E29" s="16">
        <f t="shared" si="1"/>
        <v>0</v>
      </c>
      <c r="F29" s="9">
        <v>0.0</v>
      </c>
      <c r="G29" s="9">
        <v>0.0</v>
      </c>
      <c r="H29" s="9">
        <v>0.0</v>
      </c>
      <c r="I29" s="9">
        <v>0.0</v>
      </c>
      <c r="J29" s="9">
        <v>0.0</v>
      </c>
      <c r="K29" s="9">
        <v>0.0</v>
      </c>
      <c r="L29" s="9">
        <v>0.0</v>
      </c>
      <c r="M29" s="9">
        <v>0.0</v>
      </c>
      <c r="N29" s="9">
        <v>0.0</v>
      </c>
      <c r="O29" s="9">
        <v>0.0</v>
      </c>
      <c r="P29" s="9">
        <v>0.0</v>
      </c>
      <c r="Q29" s="9">
        <v>0.0</v>
      </c>
      <c r="R29" s="4"/>
      <c r="S29" s="46"/>
      <c r="T29" s="4"/>
      <c r="U29" s="4"/>
      <c r="V29" s="4"/>
      <c r="W29" s="4"/>
      <c r="X29" s="4"/>
      <c r="Y29" s="4"/>
      <c r="Z29" s="4"/>
    </row>
    <row r="30" ht="15.75" customHeight="1">
      <c r="A30" s="8">
        <f>Kontoplan!B28</f>
        <v>3995</v>
      </c>
      <c r="B30" s="8" t="str">
        <f>Kontoplan!C28</f>
        <v>Annen støtte</v>
      </c>
      <c r="C30" s="9"/>
      <c r="D30" s="9"/>
      <c r="E30" s="16">
        <f t="shared" si="1"/>
        <v>0</v>
      </c>
      <c r="F30" s="9">
        <v>0.0</v>
      </c>
      <c r="G30" s="9">
        <v>0.0</v>
      </c>
      <c r="H30" s="9">
        <v>0.0</v>
      </c>
      <c r="I30" s="9">
        <v>0.0</v>
      </c>
      <c r="J30" s="9">
        <v>0.0</v>
      </c>
      <c r="K30" s="9">
        <v>0.0</v>
      </c>
      <c r="L30" s="9">
        <v>0.0</v>
      </c>
      <c r="M30" s="9">
        <v>0.0</v>
      </c>
      <c r="N30" s="9">
        <v>0.0</v>
      </c>
      <c r="O30" s="9">
        <v>0.0</v>
      </c>
      <c r="P30" s="9">
        <v>0.0</v>
      </c>
      <c r="Q30" s="9">
        <v>0.0</v>
      </c>
      <c r="R30" s="4"/>
      <c r="S30" s="46"/>
      <c r="T30" s="4"/>
      <c r="U30" s="4"/>
      <c r="V30" s="4"/>
      <c r="W30" s="4"/>
      <c r="X30" s="4"/>
      <c r="Y30" s="4"/>
      <c r="Z30" s="4"/>
    </row>
    <row r="31" ht="15.75" customHeight="1">
      <c r="A31" s="4"/>
      <c r="B31" s="4"/>
      <c r="C31" s="12"/>
      <c r="D31" s="12"/>
      <c r="E31" s="12"/>
      <c r="F31" s="12"/>
      <c r="G31" s="12"/>
      <c r="H31" s="12"/>
      <c r="I31" s="12"/>
      <c r="J31" s="12"/>
      <c r="K31" s="12"/>
      <c r="L31" s="12"/>
      <c r="M31" s="12"/>
      <c r="N31" s="12"/>
      <c r="O31" s="12"/>
      <c r="P31" s="12"/>
      <c r="Q31" s="12"/>
      <c r="R31" s="4"/>
      <c r="S31" s="4"/>
      <c r="T31" s="4"/>
      <c r="U31" s="4"/>
      <c r="V31" s="4"/>
      <c r="W31" s="4"/>
      <c r="X31" s="4"/>
      <c r="Y31" s="4"/>
      <c r="Z31" s="4"/>
    </row>
    <row r="32" ht="15.75" customHeight="1">
      <c r="A32" s="13" t="s">
        <v>30</v>
      </c>
      <c r="B32" s="14"/>
      <c r="C32" s="15">
        <f t="shared" ref="C32:Q32" si="2">SUM(C13:C31)</f>
        <v>0</v>
      </c>
      <c r="D32" s="15">
        <f t="shared" si="2"/>
        <v>0</v>
      </c>
      <c r="E32" s="16">
        <f t="shared" si="2"/>
        <v>-150650</v>
      </c>
      <c r="F32" s="15">
        <f t="shared" si="2"/>
        <v>0</v>
      </c>
      <c r="G32" s="15">
        <f t="shared" si="2"/>
        <v>-36300</v>
      </c>
      <c r="H32" s="15">
        <f t="shared" si="2"/>
        <v>-12000</v>
      </c>
      <c r="I32" s="15">
        <f t="shared" si="2"/>
        <v>-5250</v>
      </c>
      <c r="J32" s="15">
        <f t="shared" si="2"/>
        <v>-15000</v>
      </c>
      <c r="K32" s="15">
        <f t="shared" si="2"/>
        <v>-7500</v>
      </c>
      <c r="L32" s="15">
        <f t="shared" si="2"/>
        <v>0</v>
      </c>
      <c r="M32" s="15">
        <f t="shared" si="2"/>
        <v>-8000</v>
      </c>
      <c r="N32" s="15">
        <f t="shared" si="2"/>
        <v>-36600</v>
      </c>
      <c r="O32" s="15">
        <f t="shared" si="2"/>
        <v>-30000</v>
      </c>
      <c r="P32" s="15">
        <f t="shared" si="2"/>
        <v>0</v>
      </c>
      <c r="Q32" s="15">
        <f t="shared" si="2"/>
        <v>0</v>
      </c>
      <c r="R32" s="4"/>
      <c r="S32" s="46"/>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5" t="s">
        <v>31</v>
      </c>
      <c r="B36" s="2"/>
      <c r="C36" s="2"/>
      <c r="D36" s="2"/>
      <c r="E36" s="2"/>
      <c r="F36" s="2"/>
      <c r="G36" s="2"/>
      <c r="H36" s="2"/>
      <c r="I36" s="2"/>
      <c r="J36" s="2"/>
      <c r="K36" s="2"/>
      <c r="L36" s="2"/>
      <c r="M36" s="2"/>
      <c r="N36" s="2"/>
      <c r="O36" s="2"/>
      <c r="P36" s="2"/>
      <c r="Q36" s="2"/>
      <c r="R36" s="2"/>
      <c r="S36" s="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6" t="s">
        <v>3</v>
      </c>
      <c r="B38" s="6" t="s">
        <v>4</v>
      </c>
      <c r="C38" s="6" t="s">
        <v>5</v>
      </c>
      <c r="D38" s="6" t="s">
        <v>6</v>
      </c>
      <c r="E38" s="7" t="s">
        <v>7</v>
      </c>
      <c r="F38" s="6" t="s">
        <v>172</v>
      </c>
      <c r="G38" s="6" t="s">
        <v>173</v>
      </c>
      <c r="H38" s="6" t="s">
        <v>174</v>
      </c>
      <c r="I38" s="6" t="s">
        <v>175</v>
      </c>
      <c r="J38" s="6" t="s">
        <v>176</v>
      </c>
      <c r="K38" s="6" t="s">
        <v>177</v>
      </c>
      <c r="L38" s="6" t="s">
        <v>178</v>
      </c>
      <c r="M38" s="6" t="s">
        <v>179</v>
      </c>
      <c r="N38" s="6" t="s">
        <v>180</v>
      </c>
      <c r="O38" s="6" t="s">
        <v>181</v>
      </c>
      <c r="P38" s="6" t="s">
        <v>182</v>
      </c>
      <c r="Q38" s="6" t="s">
        <v>183</v>
      </c>
      <c r="R38" s="45"/>
      <c r="S38" s="6" t="s">
        <v>184</v>
      </c>
      <c r="T38" s="4"/>
      <c r="U38" s="4"/>
      <c r="V38" s="4"/>
      <c r="W38" s="4"/>
      <c r="X38" s="4"/>
      <c r="Y38" s="4"/>
      <c r="Z38" s="4"/>
    </row>
    <row r="39" ht="15.75" customHeight="1">
      <c r="A39" s="8">
        <f>Kontoplan!B29</f>
        <v>5910</v>
      </c>
      <c r="B39" s="8" t="str">
        <f>Kontoplan!C29</f>
        <v>Lunsjkort</v>
      </c>
      <c r="C39" s="9"/>
      <c r="D39" s="9"/>
      <c r="E39" s="16">
        <f t="shared" ref="E39:E70" si="3">SUM(F39:Q39)</f>
        <v>0</v>
      </c>
      <c r="F39" s="9">
        <v>0.0</v>
      </c>
      <c r="G39" s="9">
        <v>0.0</v>
      </c>
      <c r="H39" s="9">
        <v>0.0</v>
      </c>
      <c r="I39" s="9">
        <v>0.0</v>
      </c>
      <c r="J39" s="9">
        <v>0.0</v>
      </c>
      <c r="K39" s="9">
        <v>0.0</v>
      </c>
      <c r="L39" s="9">
        <v>0.0</v>
      </c>
      <c r="M39" s="9">
        <v>0.0</v>
      </c>
      <c r="N39" s="9">
        <v>0.0</v>
      </c>
      <c r="O39" s="9">
        <v>0.0</v>
      </c>
      <c r="P39" s="9">
        <v>0.0</v>
      </c>
      <c r="Q39" s="9">
        <v>0.0</v>
      </c>
      <c r="R39" s="4"/>
      <c r="S39" s="46"/>
      <c r="T39" s="4"/>
      <c r="U39" s="4"/>
      <c r="V39" s="4"/>
      <c r="W39" s="4"/>
      <c r="X39" s="4"/>
      <c r="Y39" s="4"/>
      <c r="Z39" s="4"/>
    </row>
    <row r="40" ht="15.75" customHeight="1">
      <c r="A40" s="8">
        <f>Kontoplan!B30</f>
        <v>5995</v>
      </c>
      <c r="B40" s="8" t="str">
        <f>Kontoplan!C30</f>
        <v>Styrekostnader</v>
      </c>
      <c r="C40" s="9"/>
      <c r="D40" s="9"/>
      <c r="E40" s="16">
        <f t="shared" si="3"/>
        <v>0</v>
      </c>
      <c r="F40" s="9">
        <v>0.0</v>
      </c>
      <c r="G40" s="9">
        <v>0.0</v>
      </c>
      <c r="H40" s="9">
        <v>0.0</v>
      </c>
      <c r="I40" s="9">
        <v>0.0</v>
      </c>
      <c r="J40" s="9">
        <v>0.0</v>
      </c>
      <c r="K40" s="9">
        <v>0.0</v>
      </c>
      <c r="L40" s="9">
        <v>0.0</v>
      </c>
      <c r="M40" s="9">
        <v>0.0</v>
      </c>
      <c r="N40" s="9">
        <v>0.0</v>
      </c>
      <c r="O40" s="9">
        <v>0.0</v>
      </c>
      <c r="P40" s="9">
        <v>0.0</v>
      </c>
      <c r="Q40" s="9">
        <v>0.0</v>
      </c>
      <c r="R40" s="4"/>
      <c r="S40" s="46"/>
      <c r="T40" s="4"/>
      <c r="U40" s="4"/>
      <c r="V40" s="4"/>
      <c r="W40" s="4"/>
      <c r="X40" s="4"/>
      <c r="Y40" s="4"/>
      <c r="Z40" s="4"/>
    </row>
    <row r="41" ht="15.75" customHeight="1">
      <c r="A41" s="8">
        <f>Kontoplan!B31</f>
        <v>6480</v>
      </c>
      <c r="B41" s="8" t="str">
        <f>Kontoplan!C31</f>
        <v>Leiekostnad idrett</v>
      </c>
      <c r="C41" s="9"/>
      <c r="D41" s="9"/>
      <c r="E41" s="16">
        <f t="shared" si="3"/>
        <v>54500</v>
      </c>
      <c r="F41" s="9">
        <v>31000.0</v>
      </c>
      <c r="G41" s="9">
        <v>0.0</v>
      </c>
      <c r="H41" s="9">
        <v>0.0</v>
      </c>
      <c r="I41" s="9">
        <v>0.0</v>
      </c>
      <c r="J41" s="9">
        <v>0.0</v>
      </c>
      <c r="K41" s="9">
        <v>0.0</v>
      </c>
      <c r="L41" s="9">
        <v>0.0</v>
      </c>
      <c r="M41" s="9">
        <v>0.0</v>
      </c>
      <c r="N41" s="9">
        <v>0.0</v>
      </c>
      <c r="O41" s="9">
        <v>0.0</v>
      </c>
      <c r="P41" s="9">
        <v>23500.0</v>
      </c>
      <c r="Q41" s="9">
        <v>0.0</v>
      </c>
      <c r="R41" s="4"/>
      <c r="S41" s="46"/>
      <c r="T41" s="4"/>
      <c r="U41" s="4"/>
      <c r="V41" s="4"/>
      <c r="W41" s="4"/>
      <c r="X41" s="4"/>
      <c r="Y41" s="4"/>
      <c r="Z41" s="4"/>
    </row>
    <row r="42" ht="15.75" customHeight="1">
      <c r="A42" s="8">
        <f>Kontoplan!B32</f>
        <v>6490</v>
      </c>
      <c r="B42" s="8" t="str">
        <f>Kontoplan!C32</f>
        <v>Leiekostnad annen</v>
      </c>
      <c r="C42" s="9"/>
      <c r="D42" s="9"/>
      <c r="E42" s="16">
        <f t="shared" si="3"/>
        <v>0</v>
      </c>
      <c r="F42" s="9">
        <v>0.0</v>
      </c>
      <c r="G42" s="9">
        <v>0.0</v>
      </c>
      <c r="H42" s="9">
        <v>0.0</v>
      </c>
      <c r="I42" s="9">
        <v>0.0</v>
      </c>
      <c r="J42" s="9">
        <v>0.0</v>
      </c>
      <c r="K42" s="9">
        <v>0.0</v>
      </c>
      <c r="L42" s="9">
        <v>0.0</v>
      </c>
      <c r="M42" s="9">
        <v>0.0</v>
      </c>
      <c r="N42" s="9">
        <v>0.0</v>
      </c>
      <c r="O42" s="9">
        <v>0.0</v>
      </c>
      <c r="P42" s="9">
        <v>0.0</v>
      </c>
      <c r="Q42" s="9">
        <v>0.0</v>
      </c>
      <c r="R42" s="4"/>
      <c r="S42" s="46"/>
      <c r="T42" s="4"/>
      <c r="U42" s="4"/>
      <c r="V42" s="4"/>
      <c r="W42" s="4"/>
      <c r="X42" s="4"/>
      <c r="Y42" s="4"/>
      <c r="Z42" s="4"/>
    </row>
    <row r="43" ht="15.75" customHeight="1">
      <c r="A43" s="8">
        <f>Kontoplan!B33</f>
        <v>6540</v>
      </c>
      <c r="B43" s="8" t="str">
        <f>Kontoplan!C33</f>
        <v>Idrettsutstyr</v>
      </c>
      <c r="C43" s="9"/>
      <c r="D43" s="9"/>
      <c r="E43" s="16">
        <f t="shared" si="3"/>
        <v>0</v>
      </c>
      <c r="F43" s="9">
        <v>0.0</v>
      </c>
      <c r="G43" s="9">
        <v>0.0</v>
      </c>
      <c r="H43" s="9">
        <v>0.0</v>
      </c>
      <c r="I43" s="9">
        <v>0.0</v>
      </c>
      <c r="J43" s="9">
        <v>0.0</v>
      </c>
      <c r="K43" s="9">
        <v>0.0</v>
      </c>
      <c r="L43" s="9">
        <v>0.0</v>
      </c>
      <c r="M43" s="9">
        <v>0.0</v>
      </c>
      <c r="N43" s="9">
        <v>0.0</v>
      </c>
      <c r="O43" s="9">
        <v>0.0</v>
      </c>
      <c r="P43" s="9">
        <v>0.0</v>
      </c>
      <c r="Q43" s="9">
        <v>0.0</v>
      </c>
      <c r="R43" s="4"/>
      <c r="S43" s="46"/>
      <c r="T43" s="4"/>
      <c r="U43" s="4"/>
      <c r="V43" s="4"/>
      <c r="W43" s="4"/>
      <c r="X43" s="4"/>
      <c r="Y43" s="4"/>
      <c r="Z43" s="4"/>
    </row>
    <row r="44" ht="15.75" customHeight="1">
      <c r="A44" s="8">
        <f>Kontoplan!B34</f>
        <v>6550</v>
      </c>
      <c r="B44" s="8" t="str">
        <f>Kontoplan!C34</f>
        <v>Driftsmateriale</v>
      </c>
      <c r="C44" s="9"/>
      <c r="D44" s="9"/>
      <c r="E44" s="16">
        <f t="shared" si="3"/>
        <v>0</v>
      </c>
      <c r="F44" s="9">
        <v>0.0</v>
      </c>
      <c r="G44" s="9">
        <v>0.0</v>
      </c>
      <c r="H44" s="9">
        <v>0.0</v>
      </c>
      <c r="I44" s="9">
        <v>0.0</v>
      </c>
      <c r="J44" s="9">
        <v>0.0</v>
      </c>
      <c r="K44" s="9">
        <v>0.0</v>
      </c>
      <c r="L44" s="9">
        <v>0.0</v>
      </c>
      <c r="M44" s="9">
        <v>0.0</v>
      </c>
      <c r="N44" s="9">
        <v>0.0</v>
      </c>
      <c r="O44" s="9">
        <v>0.0</v>
      </c>
      <c r="P44" s="9">
        <v>0.0</v>
      </c>
      <c r="Q44" s="9">
        <v>0.0</v>
      </c>
      <c r="R44" s="4"/>
      <c r="S44" s="46"/>
      <c r="T44" s="4"/>
      <c r="U44" s="4"/>
      <c r="V44" s="4"/>
      <c r="W44" s="4"/>
      <c r="X44" s="4"/>
      <c r="Y44" s="4"/>
      <c r="Z44" s="4"/>
    </row>
    <row r="45" ht="15.75" customHeight="1">
      <c r="A45" s="8">
        <f>Kontoplan!B35</f>
        <v>6555</v>
      </c>
      <c r="B45" s="8" t="str">
        <f>Kontoplan!C35</f>
        <v>Andre driftskostnader</v>
      </c>
      <c r="C45" s="9"/>
      <c r="D45" s="9"/>
      <c r="E45" s="16">
        <f t="shared" si="3"/>
        <v>0</v>
      </c>
      <c r="F45" s="9">
        <v>0.0</v>
      </c>
      <c r="G45" s="9">
        <v>0.0</v>
      </c>
      <c r="H45" s="9">
        <v>0.0</v>
      </c>
      <c r="I45" s="9">
        <v>0.0</v>
      </c>
      <c r="J45" s="9">
        <v>0.0</v>
      </c>
      <c r="K45" s="9">
        <v>0.0</v>
      </c>
      <c r="L45" s="9">
        <v>0.0</v>
      </c>
      <c r="M45" s="9">
        <v>0.0</v>
      </c>
      <c r="N45" s="9">
        <v>0.0</v>
      </c>
      <c r="O45" s="9">
        <v>0.0</v>
      </c>
      <c r="P45" s="9">
        <v>0.0</v>
      </c>
      <c r="Q45" s="9">
        <v>0.0</v>
      </c>
      <c r="R45" s="4"/>
      <c r="S45" s="46"/>
      <c r="T45" s="4"/>
      <c r="U45" s="4"/>
      <c r="V45" s="4"/>
      <c r="W45" s="4"/>
      <c r="X45" s="4"/>
      <c r="Y45" s="4"/>
      <c r="Z45" s="4"/>
    </row>
    <row r="46" ht="15.75" customHeight="1">
      <c r="A46" s="8">
        <f>Kontoplan!B36</f>
        <v>6571</v>
      </c>
      <c r="B46" s="8" t="str">
        <f>Kontoplan!C36</f>
        <v>Drakter</v>
      </c>
      <c r="C46" s="9"/>
      <c r="D46" s="9"/>
      <c r="E46" s="16">
        <f t="shared" si="3"/>
        <v>20000</v>
      </c>
      <c r="F46" s="9">
        <v>0.0</v>
      </c>
      <c r="G46" s="9">
        <v>0.0</v>
      </c>
      <c r="H46" s="9">
        <v>12000.0</v>
      </c>
      <c r="I46" s="9">
        <v>0.0</v>
      </c>
      <c r="J46" s="9">
        <v>0.0</v>
      </c>
      <c r="K46" s="9">
        <v>0.0</v>
      </c>
      <c r="L46" s="9">
        <v>0.0</v>
      </c>
      <c r="M46" s="9">
        <v>8000.0</v>
      </c>
      <c r="N46" s="9">
        <v>0.0</v>
      </c>
      <c r="O46" s="9">
        <v>0.0</v>
      </c>
      <c r="P46" s="9">
        <v>0.0</v>
      </c>
      <c r="Q46" s="9">
        <v>0.0</v>
      </c>
      <c r="R46" s="4"/>
      <c r="S46" s="46"/>
      <c r="T46" s="4"/>
      <c r="U46" s="4"/>
      <c r="V46" s="4"/>
      <c r="W46" s="4"/>
      <c r="X46" s="4"/>
      <c r="Y46" s="4"/>
      <c r="Z46" s="4"/>
    </row>
    <row r="47" ht="15.75" customHeight="1">
      <c r="A47" s="8">
        <f>Kontoplan!B37</f>
        <v>6572</v>
      </c>
      <c r="B47" s="8" t="str">
        <f>Kontoplan!C37</f>
        <v>Annet klær</v>
      </c>
      <c r="C47" s="9"/>
      <c r="D47" s="9"/>
      <c r="E47" s="16">
        <f t="shared" si="3"/>
        <v>0</v>
      </c>
      <c r="F47" s="9">
        <v>0.0</v>
      </c>
      <c r="G47" s="9">
        <v>0.0</v>
      </c>
      <c r="H47" s="9">
        <v>0.0</v>
      </c>
      <c r="I47" s="9">
        <v>0.0</v>
      </c>
      <c r="J47" s="9">
        <v>0.0</v>
      </c>
      <c r="K47" s="9">
        <v>0.0</v>
      </c>
      <c r="L47" s="9">
        <v>0.0</v>
      </c>
      <c r="M47" s="9">
        <v>0.0</v>
      </c>
      <c r="N47" s="9">
        <v>0.0</v>
      </c>
      <c r="O47" s="9">
        <v>0.0</v>
      </c>
      <c r="P47" s="9">
        <v>0.0</v>
      </c>
      <c r="Q47" s="9">
        <v>0.0</v>
      </c>
      <c r="R47" s="4"/>
      <c r="S47" s="46"/>
      <c r="T47" s="4"/>
      <c r="U47" s="4"/>
      <c r="V47" s="4"/>
      <c r="W47" s="4"/>
      <c r="X47" s="4"/>
      <c r="Y47" s="4"/>
      <c r="Z47" s="4"/>
    </row>
    <row r="48" ht="15.75" customHeight="1">
      <c r="A48" s="8">
        <f>Kontoplan!B38</f>
        <v>6620</v>
      </c>
      <c r="B48" s="8" t="str">
        <f>Kontoplan!C38</f>
        <v>Reparasjon og vedlikehold</v>
      </c>
      <c r="C48" s="9"/>
      <c r="D48" s="9"/>
      <c r="E48" s="16">
        <f t="shared" si="3"/>
        <v>0</v>
      </c>
      <c r="F48" s="9">
        <v>0.0</v>
      </c>
      <c r="G48" s="9">
        <v>0.0</v>
      </c>
      <c r="H48" s="9">
        <v>0.0</v>
      </c>
      <c r="I48" s="9">
        <v>0.0</v>
      </c>
      <c r="J48" s="9">
        <v>0.0</v>
      </c>
      <c r="K48" s="9">
        <v>0.0</v>
      </c>
      <c r="L48" s="9">
        <v>0.0</v>
      </c>
      <c r="M48" s="9">
        <v>0.0</v>
      </c>
      <c r="N48" s="9">
        <v>0.0</v>
      </c>
      <c r="O48" s="9">
        <v>0.0</v>
      </c>
      <c r="P48" s="9">
        <v>0.0</v>
      </c>
      <c r="Q48" s="9">
        <v>0.0</v>
      </c>
      <c r="R48" s="4"/>
      <c r="S48" s="46"/>
      <c r="T48" s="4"/>
      <c r="U48" s="4"/>
      <c r="V48" s="4"/>
      <c r="W48" s="4"/>
      <c r="X48" s="4"/>
      <c r="Y48" s="4"/>
      <c r="Z48" s="4"/>
    </row>
    <row r="49" ht="15.75" customHeight="1">
      <c r="A49" s="8">
        <f>Kontoplan!B39</f>
        <v>6705</v>
      </c>
      <c r="B49" s="8" t="str">
        <f>Kontoplan!C39</f>
        <v>Regnskapshonorar</v>
      </c>
      <c r="C49" s="9"/>
      <c r="D49" s="9"/>
      <c r="E49" s="16">
        <f t="shared" si="3"/>
        <v>0</v>
      </c>
      <c r="F49" s="9">
        <v>0.0</v>
      </c>
      <c r="G49" s="9">
        <v>0.0</v>
      </c>
      <c r="H49" s="9">
        <v>0.0</v>
      </c>
      <c r="I49" s="9">
        <v>0.0</v>
      </c>
      <c r="J49" s="9">
        <v>0.0</v>
      </c>
      <c r="K49" s="9">
        <v>0.0</v>
      </c>
      <c r="L49" s="9">
        <v>0.0</v>
      </c>
      <c r="M49" s="9">
        <v>0.0</v>
      </c>
      <c r="N49" s="9">
        <v>0.0</v>
      </c>
      <c r="O49" s="9">
        <v>0.0</v>
      </c>
      <c r="P49" s="9">
        <v>0.0</v>
      </c>
      <c r="Q49" s="9">
        <v>0.0</v>
      </c>
      <c r="R49" s="4"/>
      <c r="S49" s="46"/>
      <c r="T49" s="4"/>
      <c r="U49" s="4"/>
      <c r="V49" s="4"/>
      <c r="W49" s="4"/>
      <c r="X49" s="4"/>
      <c r="Y49" s="4"/>
      <c r="Z49" s="4"/>
    </row>
    <row r="50" ht="15.75" customHeight="1">
      <c r="A50" s="8">
        <f>Kontoplan!B40</f>
        <v>6710</v>
      </c>
      <c r="B50" s="8" t="str">
        <f>Kontoplan!C40</f>
        <v>Dommerhonorar</v>
      </c>
      <c r="C50" s="9"/>
      <c r="D50" s="9"/>
      <c r="E50" s="16">
        <f t="shared" si="3"/>
        <v>11700</v>
      </c>
      <c r="F50" s="9">
        <v>0.0</v>
      </c>
      <c r="G50" s="9">
        <v>0.0</v>
      </c>
      <c r="H50" s="9">
        <v>0.0</v>
      </c>
      <c r="I50" s="9">
        <v>0.0</v>
      </c>
      <c r="J50" s="9">
        <v>0.0</v>
      </c>
      <c r="K50" s="9">
        <v>7500.0</v>
      </c>
      <c r="L50" s="9">
        <v>0.0</v>
      </c>
      <c r="M50" s="9">
        <v>0.0</v>
      </c>
      <c r="N50" s="9">
        <v>4200.0</v>
      </c>
      <c r="O50" s="9">
        <v>0.0</v>
      </c>
      <c r="P50" s="9">
        <v>0.0</v>
      </c>
      <c r="Q50" s="9">
        <v>0.0</v>
      </c>
      <c r="R50" s="4"/>
      <c r="S50" s="46"/>
      <c r="T50" s="4"/>
      <c r="U50" s="4"/>
      <c r="V50" s="4"/>
      <c r="W50" s="4"/>
      <c r="X50" s="4"/>
      <c r="Y50" s="4"/>
      <c r="Z50" s="4"/>
    </row>
    <row r="51" ht="15.75" customHeight="1">
      <c r="A51" s="8">
        <f>Kontoplan!B41</f>
        <v>6711</v>
      </c>
      <c r="B51" s="8" t="str">
        <f>Kontoplan!C41</f>
        <v>Trenerhonorar</v>
      </c>
      <c r="C51" s="9"/>
      <c r="D51" s="9"/>
      <c r="E51" s="16">
        <f t="shared" si="3"/>
        <v>0</v>
      </c>
      <c r="F51" s="9">
        <v>0.0</v>
      </c>
      <c r="G51" s="9">
        <v>0.0</v>
      </c>
      <c r="H51" s="9">
        <v>0.0</v>
      </c>
      <c r="I51" s="9">
        <v>0.0</v>
      </c>
      <c r="J51" s="9">
        <v>0.0</v>
      </c>
      <c r="K51" s="9">
        <v>0.0</v>
      </c>
      <c r="L51" s="9">
        <v>0.0</v>
      </c>
      <c r="M51" s="9">
        <v>0.0</v>
      </c>
      <c r="N51" s="9">
        <v>0.0</v>
      </c>
      <c r="O51" s="9">
        <v>0.0</v>
      </c>
      <c r="P51" s="9">
        <v>0.0</v>
      </c>
      <c r="Q51" s="9">
        <v>0.0</v>
      </c>
      <c r="R51" s="4"/>
      <c r="S51" s="46"/>
      <c r="T51" s="4"/>
      <c r="U51" s="4"/>
      <c r="V51" s="4"/>
      <c r="W51" s="4"/>
      <c r="X51" s="4"/>
      <c r="Y51" s="4"/>
      <c r="Z51" s="4"/>
    </row>
    <row r="52" ht="15.75" customHeight="1">
      <c r="A52" s="8">
        <f>Kontoplan!B42</f>
        <v>6800</v>
      </c>
      <c r="B52" s="8" t="str">
        <f>Kontoplan!C42</f>
        <v>Kontorrekvisita</v>
      </c>
      <c r="C52" s="9"/>
      <c r="D52" s="9"/>
      <c r="E52" s="16">
        <f t="shared" si="3"/>
        <v>0</v>
      </c>
      <c r="F52" s="9">
        <v>0.0</v>
      </c>
      <c r="G52" s="9">
        <v>0.0</v>
      </c>
      <c r="H52" s="9">
        <v>0.0</v>
      </c>
      <c r="I52" s="9">
        <v>0.0</v>
      </c>
      <c r="J52" s="9">
        <v>0.0</v>
      </c>
      <c r="K52" s="9">
        <v>0.0</v>
      </c>
      <c r="L52" s="9">
        <v>0.0</v>
      </c>
      <c r="M52" s="9">
        <v>0.0</v>
      </c>
      <c r="N52" s="9">
        <v>0.0</v>
      </c>
      <c r="O52" s="9">
        <v>0.0</v>
      </c>
      <c r="P52" s="9">
        <v>0.0</v>
      </c>
      <c r="Q52" s="9">
        <v>0.0</v>
      </c>
      <c r="R52" s="4"/>
      <c r="S52" s="46"/>
      <c r="T52" s="4"/>
      <c r="U52" s="4"/>
      <c r="V52" s="4"/>
      <c r="W52" s="4"/>
      <c r="X52" s="4"/>
      <c r="Y52" s="4"/>
      <c r="Z52" s="4"/>
    </row>
    <row r="53" ht="15.75" customHeight="1">
      <c r="A53" s="8">
        <f>Kontoplan!B43</f>
        <v>6810</v>
      </c>
      <c r="B53" s="8" t="str">
        <f>Kontoplan!C43</f>
        <v>Datakostnad</v>
      </c>
      <c r="C53" s="9"/>
      <c r="D53" s="9"/>
      <c r="E53" s="16">
        <f t="shared" si="3"/>
        <v>0</v>
      </c>
      <c r="F53" s="9">
        <v>0.0</v>
      </c>
      <c r="G53" s="9">
        <v>0.0</v>
      </c>
      <c r="H53" s="9">
        <v>0.0</v>
      </c>
      <c r="I53" s="9">
        <v>0.0</v>
      </c>
      <c r="J53" s="9">
        <v>0.0</v>
      </c>
      <c r="K53" s="9">
        <v>0.0</v>
      </c>
      <c r="L53" s="9">
        <v>0.0</v>
      </c>
      <c r="M53" s="9">
        <v>0.0</v>
      </c>
      <c r="N53" s="9">
        <v>0.0</v>
      </c>
      <c r="O53" s="9">
        <v>0.0</v>
      </c>
      <c r="P53" s="9">
        <v>0.0</v>
      </c>
      <c r="Q53" s="9">
        <v>0.0</v>
      </c>
      <c r="R53" s="4"/>
      <c r="S53" s="46"/>
      <c r="T53" s="4"/>
      <c r="U53" s="4"/>
      <c r="V53" s="4"/>
      <c r="W53" s="4"/>
      <c r="X53" s="4"/>
      <c r="Y53" s="4"/>
      <c r="Z53" s="4"/>
    </row>
    <row r="54" ht="15.75" customHeight="1">
      <c r="A54" s="8">
        <f>Kontoplan!B44</f>
        <v>6860</v>
      </c>
      <c r="B54" s="8" t="str">
        <f>Kontoplan!C44</f>
        <v>Møte, kurs, oppdatering o.l</v>
      </c>
      <c r="C54" s="9"/>
      <c r="D54" s="9"/>
      <c r="E54" s="16">
        <f t="shared" si="3"/>
        <v>0</v>
      </c>
      <c r="F54" s="9">
        <v>0.0</v>
      </c>
      <c r="G54" s="9">
        <v>0.0</v>
      </c>
      <c r="H54" s="9">
        <v>0.0</v>
      </c>
      <c r="I54" s="9">
        <v>0.0</v>
      </c>
      <c r="J54" s="9">
        <v>0.0</v>
      </c>
      <c r="K54" s="9">
        <v>0.0</v>
      </c>
      <c r="L54" s="9">
        <v>0.0</v>
      </c>
      <c r="M54" s="9">
        <v>0.0</v>
      </c>
      <c r="N54" s="9">
        <v>0.0</v>
      </c>
      <c r="O54" s="9">
        <v>0.0</v>
      </c>
      <c r="P54" s="9">
        <v>0.0</v>
      </c>
      <c r="Q54" s="9">
        <v>0.0</v>
      </c>
      <c r="R54" s="4"/>
      <c r="S54" s="46"/>
      <c r="T54" s="4"/>
      <c r="U54" s="4"/>
      <c r="V54" s="4"/>
      <c r="W54" s="4"/>
      <c r="X54" s="4"/>
      <c r="Y54" s="4"/>
      <c r="Z54" s="4"/>
    </row>
    <row r="55" ht="15.75" customHeight="1">
      <c r="A55" s="8">
        <f>Kontoplan!B45</f>
        <v>6900</v>
      </c>
      <c r="B55" s="8" t="str">
        <f>Kontoplan!C45</f>
        <v>Mobil</v>
      </c>
      <c r="C55" s="9"/>
      <c r="D55" s="9"/>
      <c r="E55" s="16">
        <f t="shared" si="3"/>
        <v>0</v>
      </c>
      <c r="F55" s="9">
        <v>0.0</v>
      </c>
      <c r="G55" s="9">
        <v>0.0</v>
      </c>
      <c r="H55" s="9">
        <v>0.0</v>
      </c>
      <c r="I55" s="9">
        <v>0.0</v>
      </c>
      <c r="J55" s="9">
        <v>0.0</v>
      </c>
      <c r="K55" s="9">
        <v>0.0</v>
      </c>
      <c r="L55" s="9">
        <v>0.0</v>
      </c>
      <c r="M55" s="9">
        <v>0.0</v>
      </c>
      <c r="N55" s="9">
        <v>0.0</v>
      </c>
      <c r="O55" s="9">
        <v>0.0</v>
      </c>
      <c r="P55" s="9">
        <v>0.0</v>
      </c>
      <c r="Q55" s="9">
        <v>0.0</v>
      </c>
      <c r="R55" s="4"/>
      <c r="S55" s="46"/>
      <c r="T55" s="4"/>
      <c r="U55" s="4"/>
      <c r="V55" s="4"/>
      <c r="W55" s="4"/>
      <c r="X55" s="4"/>
      <c r="Y55" s="4"/>
      <c r="Z55" s="4"/>
    </row>
    <row r="56" ht="15.75" customHeight="1">
      <c r="A56" s="8">
        <f>Kontoplan!B46</f>
        <v>7140</v>
      </c>
      <c r="B56" s="8" t="str">
        <f>Kontoplan!C46</f>
        <v>Reisekostnad idrett</v>
      </c>
      <c r="C56" s="9"/>
      <c r="D56" s="9"/>
      <c r="E56" s="16">
        <f t="shared" si="3"/>
        <v>30000</v>
      </c>
      <c r="F56" s="9">
        <v>0.0</v>
      </c>
      <c r="G56" s="9">
        <v>0.0</v>
      </c>
      <c r="H56" s="9">
        <v>0.0</v>
      </c>
      <c r="I56" s="9">
        <v>0.0</v>
      </c>
      <c r="J56" s="9">
        <v>0.0</v>
      </c>
      <c r="K56" s="9">
        <v>0.0</v>
      </c>
      <c r="L56" s="9">
        <v>0.0</v>
      </c>
      <c r="M56" s="9">
        <v>0.0</v>
      </c>
      <c r="N56" s="9">
        <v>0.0</v>
      </c>
      <c r="O56" s="9">
        <v>30000.0</v>
      </c>
      <c r="P56" s="9">
        <v>0.0</v>
      </c>
      <c r="Q56" s="9">
        <v>0.0</v>
      </c>
      <c r="R56" s="4"/>
      <c r="S56" s="46"/>
      <c r="T56" s="4"/>
      <c r="U56" s="4"/>
      <c r="V56" s="4"/>
      <c r="W56" s="4"/>
      <c r="X56" s="4"/>
      <c r="Y56" s="4"/>
      <c r="Z56" s="4"/>
    </row>
    <row r="57" ht="15.75" customHeight="1">
      <c r="A57" s="8">
        <f>Kontoplan!B47</f>
        <v>7141</v>
      </c>
      <c r="B57" s="8" t="str">
        <f>Kontoplan!C47</f>
        <v>Reisekostnad annet</v>
      </c>
      <c r="C57" s="9"/>
      <c r="D57" s="9"/>
      <c r="E57" s="16">
        <f t="shared" si="3"/>
        <v>0</v>
      </c>
      <c r="F57" s="9">
        <v>0.0</v>
      </c>
      <c r="G57" s="9">
        <v>0.0</v>
      </c>
      <c r="H57" s="9">
        <v>0.0</v>
      </c>
      <c r="I57" s="9">
        <v>0.0</v>
      </c>
      <c r="J57" s="9">
        <v>0.0</v>
      </c>
      <c r="K57" s="9">
        <v>0.0</v>
      </c>
      <c r="L57" s="9">
        <v>0.0</v>
      </c>
      <c r="M57" s="9">
        <v>0.0</v>
      </c>
      <c r="N57" s="9">
        <v>0.0</v>
      </c>
      <c r="O57" s="9">
        <v>0.0</v>
      </c>
      <c r="P57" s="9">
        <v>0.0</v>
      </c>
      <c r="Q57" s="9">
        <v>0.0</v>
      </c>
      <c r="R57" s="4"/>
      <c r="S57" s="46"/>
      <c r="T57" s="4"/>
      <c r="U57" s="4"/>
      <c r="V57" s="4"/>
      <c r="W57" s="4"/>
      <c r="X57" s="4"/>
      <c r="Y57" s="4"/>
      <c r="Z57" s="4"/>
    </row>
    <row r="58" ht="15.75" customHeight="1">
      <c r="A58" s="8">
        <f>Kontoplan!B48</f>
        <v>7310</v>
      </c>
      <c r="B58" s="8" t="str">
        <f>Kontoplan!C48</f>
        <v>Arrangement, idrett</v>
      </c>
      <c r="C58" s="9"/>
      <c r="D58" s="9"/>
      <c r="E58" s="16">
        <f t="shared" si="3"/>
        <v>0</v>
      </c>
      <c r="F58" s="9">
        <v>0.0</v>
      </c>
      <c r="G58" s="9">
        <v>0.0</v>
      </c>
      <c r="H58" s="9">
        <v>0.0</v>
      </c>
      <c r="I58" s="9">
        <v>0.0</v>
      </c>
      <c r="J58" s="9">
        <v>0.0</v>
      </c>
      <c r="K58" s="9">
        <v>0.0</v>
      </c>
      <c r="L58" s="9">
        <v>0.0</v>
      </c>
      <c r="M58" s="9">
        <v>0.0</v>
      </c>
      <c r="N58" s="9">
        <v>0.0</v>
      </c>
      <c r="O58" s="9">
        <v>0.0</v>
      </c>
      <c r="P58" s="9">
        <v>0.0</v>
      </c>
      <c r="Q58" s="9">
        <v>0.0</v>
      </c>
      <c r="R58" s="4"/>
      <c r="S58" s="46"/>
      <c r="T58" s="4"/>
      <c r="U58" s="4"/>
      <c r="V58" s="4"/>
      <c r="W58" s="4"/>
      <c r="X58" s="4"/>
      <c r="Y58" s="4"/>
      <c r="Z58" s="4"/>
    </row>
    <row r="59" ht="15.75" customHeight="1">
      <c r="A59" s="8">
        <f>Kontoplan!B49</f>
        <v>7315</v>
      </c>
      <c r="B59" s="8" t="str">
        <f>Kontoplan!C49</f>
        <v>Arrangement, ikke idrett</v>
      </c>
      <c r="C59" s="9"/>
      <c r="D59" s="9"/>
      <c r="E59" s="16">
        <f t="shared" si="3"/>
        <v>32800</v>
      </c>
      <c r="F59" s="9">
        <v>0.0</v>
      </c>
      <c r="G59" s="9">
        <v>0.0</v>
      </c>
      <c r="H59" s="9">
        <v>0.0</v>
      </c>
      <c r="I59" s="9">
        <v>0.0</v>
      </c>
      <c r="J59" s="9">
        <v>0.0</v>
      </c>
      <c r="K59" s="9">
        <v>32500.0</v>
      </c>
      <c r="L59" s="9">
        <v>0.0</v>
      </c>
      <c r="M59" s="9">
        <v>0.0</v>
      </c>
      <c r="N59" s="9">
        <v>300.0</v>
      </c>
      <c r="O59" s="9">
        <v>0.0</v>
      </c>
      <c r="P59" s="9">
        <v>0.0</v>
      </c>
      <c r="Q59" s="9">
        <v>0.0</v>
      </c>
      <c r="R59" s="4"/>
      <c r="S59" s="46"/>
      <c r="T59" s="4"/>
      <c r="U59" s="4"/>
      <c r="V59" s="4"/>
      <c r="W59" s="4"/>
      <c r="X59" s="4"/>
      <c r="Y59" s="4"/>
      <c r="Z59" s="4"/>
    </row>
    <row r="60" ht="15.75" customHeight="1">
      <c r="A60" s="8">
        <f>Kontoplan!B50</f>
        <v>7320</v>
      </c>
      <c r="B60" s="8" t="str">
        <f>Kontoplan!C50</f>
        <v>Markedsføring</v>
      </c>
      <c r="C60" s="9"/>
      <c r="D60" s="9"/>
      <c r="E60" s="16">
        <f t="shared" si="3"/>
        <v>600</v>
      </c>
      <c r="F60" s="9">
        <v>0.0</v>
      </c>
      <c r="G60" s="9">
        <v>300.0</v>
      </c>
      <c r="H60" s="9">
        <v>0.0</v>
      </c>
      <c r="I60" s="9">
        <v>0.0</v>
      </c>
      <c r="J60" s="9">
        <v>0.0</v>
      </c>
      <c r="K60" s="9">
        <v>0.0</v>
      </c>
      <c r="L60" s="9">
        <v>0.0</v>
      </c>
      <c r="M60" s="9">
        <v>300.0</v>
      </c>
      <c r="N60" s="9">
        <v>0.0</v>
      </c>
      <c r="O60" s="9">
        <v>0.0</v>
      </c>
      <c r="P60" s="9">
        <v>0.0</v>
      </c>
      <c r="Q60" s="9">
        <v>0.0</v>
      </c>
      <c r="R60" s="4"/>
      <c r="S60" s="46"/>
      <c r="T60" s="4"/>
      <c r="U60" s="4"/>
      <c r="V60" s="4"/>
      <c r="W60" s="4"/>
      <c r="X60" s="4"/>
      <c r="Y60" s="4"/>
      <c r="Z60" s="4"/>
    </row>
    <row r="61" ht="15.75" customHeight="1">
      <c r="A61" s="8">
        <f>Kontoplan!B51</f>
        <v>7350</v>
      </c>
      <c r="B61" s="8" t="str">
        <f>Kontoplan!C51</f>
        <v>Representasjon</v>
      </c>
      <c r="C61" s="9"/>
      <c r="D61" s="9"/>
      <c r="E61" s="16">
        <f t="shared" si="3"/>
        <v>0</v>
      </c>
      <c r="F61" s="9">
        <v>0.0</v>
      </c>
      <c r="G61" s="9">
        <v>0.0</v>
      </c>
      <c r="H61" s="9">
        <v>0.0</v>
      </c>
      <c r="I61" s="9">
        <v>0.0</v>
      </c>
      <c r="J61" s="9">
        <v>0.0</v>
      </c>
      <c r="K61" s="9">
        <v>0.0</v>
      </c>
      <c r="L61" s="9">
        <v>0.0</v>
      </c>
      <c r="M61" s="9">
        <v>0.0</v>
      </c>
      <c r="N61" s="9">
        <v>0.0</v>
      </c>
      <c r="O61" s="9">
        <v>0.0</v>
      </c>
      <c r="P61" s="9">
        <v>0.0</v>
      </c>
      <c r="Q61" s="9">
        <v>0.0</v>
      </c>
      <c r="R61" s="4"/>
      <c r="S61" s="46"/>
      <c r="T61" s="4"/>
      <c r="U61" s="4"/>
      <c r="V61" s="4"/>
      <c r="W61" s="4"/>
      <c r="X61" s="4"/>
      <c r="Y61" s="4"/>
      <c r="Z61" s="4"/>
    </row>
    <row r="62" ht="15.75" customHeight="1">
      <c r="A62" s="8">
        <f>Kontoplan!B52</f>
        <v>7401</v>
      </c>
      <c r="B62" s="8" t="str">
        <f>Kontoplan!C52</f>
        <v>Bot</v>
      </c>
      <c r="C62" s="9"/>
      <c r="D62" s="9"/>
      <c r="E62" s="16">
        <f t="shared" si="3"/>
        <v>0</v>
      </c>
      <c r="F62" s="9">
        <v>0.0</v>
      </c>
      <c r="G62" s="9">
        <v>0.0</v>
      </c>
      <c r="H62" s="9">
        <v>0.0</v>
      </c>
      <c r="I62" s="9">
        <v>0.0</v>
      </c>
      <c r="J62" s="9">
        <v>0.0</v>
      </c>
      <c r="K62" s="9">
        <v>0.0</v>
      </c>
      <c r="L62" s="9">
        <v>0.0</v>
      </c>
      <c r="M62" s="9">
        <v>0.0</v>
      </c>
      <c r="N62" s="9">
        <v>0.0</v>
      </c>
      <c r="O62" s="9">
        <v>0.0</v>
      </c>
      <c r="P62" s="9">
        <v>0.0</v>
      </c>
      <c r="Q62" s="9">
        <v>0.0</v>
      </c>
      <c r="R62" s="4"/>
      <c r="S62" s="46"/>
      <c r="T62" s="4"/>
      <c r="U62" s="4"/>
      <c r="V62" s="4"/>
      <c r="W62" s="4"/>
      <c r="X62" s="4"/>
      <c r="Y62" s="4"/>
      <c r="Z62" s="4"/>
    </row>
    <row r="63" ht="15.75" customHeight="1">
      <c r="A63" s="8">
        <f>Kontoplan!B53</f>
        <v>7410</v>
      </c>
      <c r="B63" s="8" t="str">
        <f>Kontoplan!C53</f>
        <v>Kontingent</v>
      </c>
      <c r="C63" s="9"/>
      <c r="D63" s="9"/>
      <c r="E63" s="16">
        <f t="shared" si="3"/>
        <v>5250</v>
      </c>
      <c r="F63" s="9">
        <v>0.0</v>
      </c>
      <c r="G63" s="9">
        <v>0.0</v>
      </c>
      <c r="H63" s="9">
        <v>0.0</v>
      </c>
      <c r="I63" s="9">
        <v>5250.0</v>
      </c>
      <c r="J63" s="9">
        <v>0.0</v>
      </c>
      <c r="K63" s="9">
        <v>0.0</v>
      </c>
      <c r="L63" s="9">
        <v>0.0</v>
      </c>
      <c r="M63" s="9">
        <v>0.0</v>
      </c>
      <c r="N63" s="9">
        <v>0.0</v>
      </c>
      <c r="O63" s="9">
        <v>0.0</v>
      </c>
      <c r="P63" s="9">
        <v>0.0</v>
      </c>
      <c r="Q63" s="9">
        <v>0.0</v>
      </c>
      <c r="R63" s="4"/>
      <c r="S63" s="46"/>
      <c r="T63" s="4"/>
      <c r="U63" s="4"/>
      <c r="V63" s="4"/>
      <c r="W63" s="4"/>
      <c r="X63" s="4"/>
      <c r="Y63" s="4"/>
      <c r="Z63" s="4"/>
    </row>
    <row r="64" ht="15.75" customHeight="1">
      <c r="A64" s="8">
        <f>Kontoplan!B54</f>
        <v>7430</v>
      </c>
      <c r="B64" s="8" t="str">
        <f>Kontoplan!C54</f>
        <v>Gave</v>
      </c>
      <c r="C64" s="9"/>
      <c r="D64" s="9"/>
      <c r="E64" s="16">
        <f t="shared" si="3"/>
        <v>0</v>
      </c>
      <c r="F64" s="9">
        <v>0.0</v>
      </c>
      <c r="G64" s="9">
        <v>0.0</v>
      </c>
      <c r="H64" s="9">
        <v>0.0</v>
      </c>
      <c r="I64" s="9">
        <v>0.0</v>
      </c>
      <c r="J64" s="9">
        <v>0.0</v>
      </c>
      <c r="K64" s="9">
        <v>0.0</v>
      </c>
      <c r="L64" s="9">
        <v>0.0</v>
      </c>
      <c r="M64" s="9">
        <v>0.0</v>
      </c>
      <c r="N64" s="9">
        <v>0.0</v>
      </c>
      <c r="O64" s="9">
        <v>0.0</v>
      </c>
      <c r="P64" s="9">
        <v>0.0</v>
      </c>
      <c r="Q64" s="9">
        <v>0.0</v>
      </c>
      <c r="R64" s="4"/>
      <c r="S64" s="46"/>
      <c r="T64" s="4"/>
      <c r="U64" s="4"/>
      <c r="V64" s="4"/>
      <c r="W64" s="4"/>
      <c r="X64" s="4"/>
      <c r="Y64" s="4"/>
      <c r="Z64" s="4"/>
    </row>
    <row r="65" ht="15.75" customHeight="1">
      <c r="A65" s="8">
        <f>Kontoplan!B55</f>
        <v>7500</v>
      </c>
      <c r="B65" s="8" t="str">
        <f>Kontoplan!C55</f>
        <v>Forsikringspremie</v>
      </c>
      <c r="C65" s="9"/>
      <c r="D65" s="9"/>
      <c r="E65" s="16">
        <f t="shared" si="3"/>
        <v>0</v>
      </c>
      <c r="F65" s="9">
        <v>0.0</v>
      </c>
      <c r="G65" s="9">
        <v>0.0</v>
      </c>
      <c r="H65" s="9">
        <v>0.0</v>
      </c>
      <c r="I65" s="9">
        <v>0.0</v>
      </c>
      <c r="J65" s="9">
        <v>0.0</v>
      </c>
      <c r="K65" s="9">
        <v>0.0</v>
      </c>
      <c r="L65" s="9">
        <v>0.0</v>
      </c>
      <c r="M65" s="9">
        <v>0.0</v>
      </c>
      <c r="N65" s="9">
        <v>0.0</v>
      </c>
      <c r="O65" s="9">
        <v>0.0</v>
      </c>
      <c r="P65" s="9">
        <v>0.0</v>
      </c>
      <c r="Q65" s="9">
        <v>0.0</v>
      </c>
      <c r="R65" s="4"/>
      <c r="S65" s="46"/>
      <c r="T65" s="4"/>
      <c r="U65" s="4"/>
      <c r="V65" s="4"/>
      <c r="W65" s="4"/>
      <c r="X65" s="4"/>
      <c r="Y65" s="4"/>
      <c r="Z65" s="4"/>
    </row>
    <row r="66" ht="15.75" customHeight="1">
      <c r="A66" s="8">
        <f>Kontoplan!B56</f>
        <v>7770</v>
      </c>
      <c r="B66" s="8" t="str">
        <f>Kontoplan!C56</f>
        <v>Bank og kortgebyr</v>
      </c>
      <c r="C66" s="9"/>
      <c r="D66" s="9"/>
      <c r="E66" s="16">
        <f t="shared" si="3"/>
        <v>0</v>
      </c>
      <c r="F66" s="9">
        <v>0.0</v>
      </c>
      <c r="G66" s="9">
        <v>0.0</v>
      </c>
      <c r="H66" s="9">
        <v>0.0</v>
      </c>
      <c r="I66" s="9">
        <v>0.0</v>
      </c>
      <c r="J66" s="9">
        <v>0.0</v>
      </c>
      <c r="K66" s="9">
        <v>0.0</v>
      </c>
      <c r="L66" s="9">
        <v>0.0</v>
      </c>
      <c r="M66" s="9">
        <v>0.0</v>
      </c>
      <c r="N66" s="9">
        <v>0.0</v>
      </c>
      <c r="O66" s="9">
        <v>0.0</v>
      </c>
      <c r="P66" s="9">
        <v>0.0</v>
      </c>
      <c r="Q66" s="9">
        <v>0.0</v>
      </c>
      <c r="R66" s="4"/>
      <c r="S66" s="46"/>
      <c r="T66" s="4"/>
      <c r="U66" s="4"/>
      <c r="V66" s="4"/>
      <c r="W66" s="4"/>
      <c r="X66" s="4"/>
      <c r="Y66" s="4"/>
      <c r="Z66" s="4"/>
    </row>
    <row r="67" ht="15.75" customHeight="1">
      <c r="A67" s="8">
        <f>Kontoplan!B57</f>
        <v>7791</v>
      </c>
      <c r="B67" s="8" t="str">
        <f>Kontoplan!C57</f>
        <v>Internstøtte grupper</v>
      </c>
      <c r="C67" s="9"/>
      <c r="D67" s="9"/>
      <c r="E67" s="16">
        <f t="shared" si="3"/>
        <v>0</v>
      </c>
      <c r="F67" s="9">
        <v>0.0</v>
      </c>
      <c r="G67" s="9">
        <v>0.0</v>
      </c>
      <c r="H67" s="9">
        <v>0.0</v>
      </c>
      <c r="I67" s="9">
        <v>0.0</v>
      </c>
      <c r="J67" s="9">
        <v>0.0</v>
      </c>
      <c r="K67" s="9">
        <v>0.0</v>
      </c>
      <c r="L67" s="9">
        <v>0.0</v>
      </c>
      <c r="M67" s="9">
        <v>0.0</v>
      </c>
      <c r="N67" s="9">
        <v>0.0</v>
      </c>
      <c r="O67" s="9">
        <v>0.0</v>
      </c>
      <c r="P67" s="9">
        <v>0.0</v>
      </c>
      <c r="Q67" s="9">
        <v>0.0</v>
      </c>
      <c r="R67" s="4"/>
      <c r="S67" s="46"/>
      <c r="T67" s="4"/>
      <c r="U67" s="4"/>
      <c r="V67" s="4"/>
      <c r="W67" s="4"/>
      <c r="X67" s="4"/>
      <c r="Y67" s="4"/>
      <c r="Z67" s="4"/>
    </row>
    <row r="68" ht="15.75" customHeight="1">
      <c r="A68" s="8">
        <f>Kontoplan!B58</f>
        <v>8050</v>
      </c>
      <c r="B68" s="8" t="str">
        <f>Kontoplan!C58</f>
        <v>Annen renteinntekt</v>
      </c>
      <c r="C68" s="9"/>
      <c r="D68" s="9"/>
      <c r="E68" s="16">
        <f t="shared" si="3"/>
        <v>0</v>
      </c>
      <c r="F68" s="9">
        <v>0.0</v>
      </c>
      <c r="G68" s="9">
        <v>0.0</v>
      </c>
      <c r="H68" s="9">
        <v>0.0</v>
      </c>
      <c r="I68" s="9">
        <v>0.0</v>
      </c>
      <c r="J68" s="9">
        <v>0.0</v>
      </c>
      <c r="K68" s="9">
        <v>0.0</v>
      </c>
      <c r="L68" s="9">
        <v>0.0</v>
      </c>
      <c r="M68" s="9">
        <v>0.0</v>
      </c>
      <c r="N68" s="9">
        <v>0.0</v>
      </c>
      <c r="O68" s="9">
        <v>0.0</v>
      </c>
      <c r="P68" s="9">
        <v>0.0</v>
      </c>
      <c r="Q68" s="9">
        <v>0.0</v>
      </c>
      <c r="R68" s="4"/>
      <c r="S68" s="46"/>
      <c r="T68" s="4"/>
      <c r="U68" s="4"/>
      <c r="V68" s="4"/>
      <c r="W68" s="4"/>
      <c r="X68" s="4"/>
      <c r="Y68" s="4"/>
      <c r="Z68" s="4"/>
    </row>
    <row r="69" ht="15.75" customHeight="1">
      <c r="A69" s="8">
        <f>Kontoplan!B59</f>
        <v>8150</v>
      </c>
      <c r="B69" s="8" t="str">
        <f>Kontoplan!C59</f>
        <v>Annen rentekostnad</v>
      </c>
      <c r="C69" s="9"/>
      <c r="D69" s="9"/>
      <c r="E69" s="16">
        <f t="shared" si="3"/>
        <v>0</v>
      </c>
      <c r="F69" s="9">
        <v>0.0</v>
      </c>
      <c r="G69" s="9">
        <v>0.0</v>
      </c>
      <c r="H69" s="9">
        <v>0.0</v>
      </c>
      <c r="I69" s="9">
        <v>0.0</v>
      </c>
      <c r="J69" s="9">
        <v>0.0</v>
      </c>
      <c r="K69" s="9">
        <v>0.0</v>
      </c>
      <c r="L69" s="9">
        <v>0.0</v>
      </c>
      <c r="M69" s="9">
        <v>0.0</v>
      </c>
      <c r="N69" s="9">
        <v>0.0</v>
      </c>
      <c r="O69" s="9">
        <v>0.0</v>
      </c>
      <c r="P69" s="9">
        <v>0.0</v>
      </c>
      <c r="Q69" s="9">
        <v>0.0</v>
      </c>
      <c r="R69" s="4"/>
      <c r="S69" s="46"/>
      <c r="T69" s="4"/>
      <c r="U69" s="4"/>
      <c r="V69" s="4"/>
      <c r="W69" s="4"/>
      <c r="X69" s="4"/>
      <c r="Y69" s="4"/>
      <c r="Z69" s="4"/>
    </row>
    <row r="70" ht="15.75" customHeight="1">
      <c r="A70" s="8">
        <f>Kontoplan!B60</f>
        <v>8170</v>
      </c>
      <c r="B70" s="8" t="str">
        <f>Kontoplan!C60</f>
        <v>Annen finanskostnad</v>
      </c>
      <c r="C70" s="9"/>
      <c r="D70" s="9"/>
      <c r="E70" s="16">
        <f t="shared" si="3"/>
        <v>0</v>
      </c>
      <c r="F70" s="9">
        <v>0.0</v>
      </c>
      <c r="G70" s="9">
        <v>0.0</v>
      </c>
      <c r="H70" s="9">
        <v>0.0</v>
      </c>
      <c r="I70" s="9">
        <v>0.0</v>
      </c>
      <c r="J70" s="9">
        <v>0.0</v>
      </c>
      <c r="K70" s="9">
        <v>0.0</v>
      </c>
      <c r="L70" s="9">
        <v>0.0</v>
      </c>
      <c r="M70" s="9">
        <v>0.0</v>
      </c>
      <c r="N70" s="9">
        <v>0.0</v>
      </c>
      <c r="O70" s="9">
        <v>0.0</v>
      </c>
      <c r="P70" s="9">
        <v>0.0</v>
      </c>
      <c r="Q70" s="9">
        <v>0.0</v>
      </c>
      <c r="R70" s="4"/>
      <c r="S70" s="46"/>
      <c r="T70" s="4"/>
      <c r="U70" s="4"/>
      <c r="V70" s="4"/>
      <c r="W70" s="4"/>
      <c r="X70" s="4"/>
      <c r="Y70" s="4"/>
      <c r="Z70" s="4"/>
    </row>
    <row r="71" ht="15.75" customHeight="1">
      <c r="A71" s="4"/>
      <c r="B71" s="4"/>
      <c r="C71" s="12"/>
      <c r="D71" s="12"/>
      <c r="E71" s="12"/>
      <c r="F71" s="12"/>
      <c r="G71" s="12"/>
      <c r="H71" s="12"/>
      <c r="I71" s="12"/>
      <c r="J71" s="12"/>
      <c r="K71" s="12"/>
      <c r="L71" s="12"/>
      <c r="M71" s="12"/>
      <c r="N71" s="12"/>
      <c r="O71" s="12"/>
      <c r="P71" s="12"/>
      <c r="Q71" s="12"/>
      <c r="R71" s="4"/>
      <c r="S71" s="4"/>
      <c r="T71" s="4"/>
      <c r="U71" s="4"/>
      <c r="V71" s="4"/>
      <c r="W71" s="4"/>
      <c r="X71" s="4"/>
      <c r="Y71" s="4"/>
      <c r="Z71" s="4"/>
    </row>
    <row r="72" ht="15.75" customHeight="1">
      <c r="A72" s="13" t="s">
        <v>32</v>
      </c>
      <c r="B72" s="14"/>
      <c r="C72" s="15">
        <f t="shared" ref="C72:Q72" si="4">SUM(C39:C71)</f>
        <v>0</v>
      </c>
      <c r="D72" s="15">
        <f t="shared" si="4"/>
        <v>0</v>
      </c>
      <c r="E72" s="16">
        <f t="shared" si="4"/>
        <v>154850</v>
      </c>
      <c r="F72" s="15">
        <f t="shared" si="4"/>
        <v>31000</v>
      </c>
      <c r="G72" s="15">
        <f t="shared" si="4"/>
        <v>300</v>
      </c>
      <c r="H72" s="15">
        <f t="shared" si="4"/>
        <v>12000</v>
      </c>
      <c r="I72" s="15">
        <f t="shared" si="4"/>
        <v>5250</v>
      </c>
      <c r="J72" s="15">
        <f t="shared" si="4"/>
        <v>0</v>
      </c>
      <c r="K72" s="15">
        <f t="shared" si="4"/>
        <v>40000</v>
      </c>
      <c r="L72" s="15">
        <f t="shared" si="4"/>
        <v>0</v>
      </c>
      <c r="M72" s="15">
        <f t="shared" si="4"/>
        <v>8300</v>
      </c>
      <c r="N72" s="15">
        <f t="shared" si="4"/>
        <v>4500</v>
      </c>
      <c r="O72" s="15">
        <f t="shared" si="4"/>
        <v>30000</v>
      </c>
      <c r="P72" s="15">
        <f t="shared" si="4"/>
        <v>23500</v>
      </c>
      <c r="Q72" s="15">
        <f t="shared" si="4"/>
        <v>0</v>
      </c>
      <c r="R72" s="4"/>
      <c r="S72" s="46"/>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13" t="s">
        <v>33</v>
      </c>
      <c r="B74" s="14"/>
      <c r="C74" s="15">
        <f t="shared" ref="C74:Q74" si="5">C32+C72</f>
        <v>0</v>
      </c>
      <c r="D74" s="15">
        <f t="shared" si="5"/>
        <v>0</v>
      </c>
      <c r="E74" s="16">
        <f t="shared" si="5"/>
        <v>4200</v>
      </c>
      <c r="F74" s="15">
        <f t="shared" si="5"/>
        <v>31000</v>
      </c>
      <c r="G74" s="15">
        <f t="shared" si="5"/>
        <v>-36000</v>
      </c>
      <c r="H74" s="15">
        <f t="shared" si="5"/>
        <v>0</v>
      </c>
      <c r="I74" s="15">
        <f t="shared" si="5"/>
        <v>0</v>
      </c>
      <c r="J74" s="15">
        <f t="shared" si="5"/>
        <v>-15000</v>
      </c>
      <c r="K74" s="15">
        <f t="shared" si="5"/>
        <v>32500</v>
      </c>
      <c r="L74" s="15">
        <f t="shared" si="5"/>
        <v>0</v>
      </c>
      <c r="M74" s="15">
        <f t="shared" si="5"/>
        <v>300</v>
      </c>
      <c r="N74" s="15">
        <f t="shared" si="5"/>
        <v>-32100</v>
      </c>
      <c r="O74" s="15">
        <f t="shared" si="5"/>
        <v>0</v>
      </c>
      <c r="P74" s="15">
        <f t="shared" si="5"/>
        <v>23500</v>
      </c>
      <c r="Q74" s="15">
        <f t="shared" si="5"/>
        <v>0</v>
      </c>
      <c r="R74" s="4"/>
      <c r="S74" s="46"/>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paperSize="9" orientation="portrait"/>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4.0" topLeftCell="C5" activePane="bottomRight" state="frozen"/>
      <selection activeCell="C1" sqref="C1" pane="topRight"/>
      <selection activeCell="A5" sqref="A5" pane="bottomLeft"/>
      <selection activeCell="C5" sqref="C5" pane="bottomRight"/>
    </sheetView>
  </sheetViews>
  <sheetFormatPr customHeight="1" defaultColWidth="11.22" defaultRowHeight="15.0"/>
  <cols>
    <col customWidth="1" min="1" max="1" width="10.78"/>
    <col customWidth="1" min="2" max="2" width="24.78"/>
    <col customWidth="1" min="3" max="5" width="12.44"/>
    <col customWidth="1" min="6" max="17" width="10.0"/>
    <col customWidth="1" min="18" max="18" width="2.67"/>
    <col customWidth="1" min="19" max="19" width="83.33"/>
    <col customWidth="1" min="20" max="26" width="10.56"/>
  </cols>
  <sheetData>
    <row r="1" ht="15.75" customHeight="1">
      <c r="A1" s="19" t="s">
        <v>171</v>
      </c>
      <c r="B1" s="20"/>
      <c r="C1" s="20"/>
      <c r="D1" s="20"/>
      <c r="E1" s="20"/>
      <c r="F1" s="20"/>
      <c r="G1" s="20"/>
      <c r="H1" s="20"/>
      <c r="I1" s="20"/>
      <c r="J1" s="20"/>
      <c r="K1" s="20"/>
      <c r="L1" s="20"/>
      <c r="M1" s="20"/>
      <c r="N1" s="20"/>
      <c r="O1" s="20"/>
      <c r="P1" s="20"/>
      <c r="Q1" s="20"/>
      <c r="R1" s="20"/>
      <c r="S1" s="20"/>
      <c r="T1" s="4"/>
      <c r="U1" s="4"/>
      <c r="V1" s="4"/>
      <c r="W1" s="4"/>
      <c r="X1" s="4"/>
      <c r="Y1" s="4"/>
      <c r="Z1" s="4"/>
    </row>
    <row r="2" ht="15.75" customHeight="1">
      <c r="A2" s="21"/>
      <c r="T2" s="4"/>
      <c r="U2" s="4"/>
      <c r="V2" s="4"/>
      <c r="W2" s="4"/>
      <c r="X2" s="4"/>
      <c r="Y2" s="4"/>
      <c r="Z2" s="4"/>
    </row>
    <row r="3" ht="15.75" customHeight="1">
      <c r="A3" s="21"/>
      <c r="T3" s="4"/>
      <c r="U3" s="4"/>
      <c r="V3" s="4"/>
      <c r="W3" s="4"/>
      <c r="X3" s="4"/>
      <c r="Y3" s="4"/>
      <c r="Z3" s="4"/>
    </row>
    <row r="4" ht="15.75" customHeight="1">
      <c r="A4" s="47" t="str">
        <f>Forside!B4</f>
        <v>BI Athletics</v>
      </c>
      <c r="B4" s="20"/>
      <c r="C4" s="20"/>
      <c r="D4" s="20"/>
      <c r="E4" s="20"/>
      <c r="F4" s="20"/>
      <c r="G4" s="20"/>
      <c r="H4" s="20"/>
      <c r="I4" s="20"/>
      <c r="J4" s="20"/>
      <c r="K4" s="20"/>
      <c r="L4" s="20"/>
      <c r="M4" s="20"/>
      <c r="N4" s="20"/>
      <c r="O4" s="20"/>
      <c r="P4" s="20"/>
      <c r="Q4" s="20"/>
      <c r="R4" s="20"/>
      <c r="S4" s="20"/>
      <c r="T4" s="4"/>
      <c r="U4" s="4"/>
      <c r="V4" s="4"/>
      <c r="W4" s="4"/>
      <c r="X4" s="4"/>
      <c r="Y4" s="4"/>
      <c r="Z4" s="4"/>
    </row>
    <row r="5" ht="15.75" customHeight="1">
      <c r="A5" s="21"/>
      <c r="T5" s="4"/>
      <c r="U5" s="4"/>
      <c r="V5" s="4"/>
      <c r="W5" s="4"/>
      <c r="X5" s="4"/>
      <c r="Y5" s="4"/>
      <c r="Z5" s="4"/>
    </row>
    <row r="6" ht="15.75" customHeight="1">
      <c r="A6" s="21"/>
      <c r="T6" s="4"/>
      <c r="U6" s="4"/>
      <c r="V6" s="4"/>
      <c r="W6" s="4"/>
      <c r="X6" s="4"/>
      <c r="Y6" s="4"/>
      <c r="Z6" s="4"/>
    </row>
    <row r="7" ht="15.75" customHeight="1">
      <c r="A7" s="48" t="s">
        <v>162</v>
      </c>
      <c r="B7" s="2"/>
      <c r="C7" s="2"/>
      <c r="D7" s="2"/>
      <c r="E7" s="2"/>
      <c r="F7" s="2"/>
      <c r="G7" s="2"/>
      <c r="H7" s="2"/>
      <c r="I7" s="2"/>
      <c r="J7" s="2"/>
      <c r="K7" s="2"/>
      <c r="L7" s="2"/>
      <c r="M7" s="2"/>
      <c r="N7" s="2"/>
      <c r="O7" s="2"/>
      <c r="P7" s="2"/>
      <c r="Q7" s="2"/>
      <c r="R7" s="2"/>
      <c r="S7" s="2"/>
      <c r="T7" s="4"/>
      <c r="U7" s="4"/>
      <c r="V7" s="4"/>
      <c r="W7" s="4"/>
      <c r="X7" s="4"/>
      <c r="Y7" s="4"/>
      <c r="Z7" s="4"/>
    </row>
    <row r="8" ht="15.75" customHeight="1">
      <c r="A8" s="49" t="str">
        <f>MID(CELL("filename",A1),FIND("]",CELL("filename",A1))+1,255)</f>
        <v>#VALUE!</v>
      </c>
      <c r="B8" s="2"/>
      <c r="C8" s="2"/>
      <c r="D8" s="2"/>
      <c r="E8" s="2"/>
      <c r="F8" s="2"/>
      <c r="G8" s="2"/>
      <c r="H8" s="2"/>
      <c r="I8" s="2"/>
      <c r="J8" s="2"/>
      <c r="K8" s="2"/>
      <c r="L8" s="2"/>
      <c r="M8" s="2"/>
      <c r="N8" s="2"/>
      <c r="O8" s="2"/>
      <c r="P8" s="2"/>
      <c r="Q8" s="2"/>
      <c r="R8" s="2"/>
      <c r="S8" s="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5" t="s">
        <v>2</v>
      </c>
      <c r="B10" s="2"/>
      <c r="C10" s="2"/>
      <c r="D10" s="2"/>
      <c r="E10" s="2"/>
      <c r="F10" s="2"/>
      <c r="G10" s="2"/>
      <c r="H10" s="2"/>
      <c r="I10" s="2"/>
      <c r="J10" s="2"/>
      <c r="K10" s="2"/>
      <c r="L10" s="2"/>
      <c r="M10" s="2"/>
      <c r="N10" s="2"/>
      <c r="O10" s="2"/>
      <c r="P10" s="2"/>
      <c r="Q10" s="2"/>
      <c r="R10" s="2"/>
      <c r="S10" s="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6" t="s">
        <v>3</v>
      </c>
      <c r="B12" s="6" t="s">
        <v>4</v>
      </c>
      <c r="C12" s="6" t="s">
        <v>5</v>
      </c>
      <c r="D12" s="6" t="s">
        <v>6</v>
      </c>
      <c r="E12" s="7" t="s">
        <v>7</v>
      </c>
      <c r="F12" s="6" t="s">
        <v>172</v>
      </c>
      <c r="G12" s="6" t="s">
        <v>173</v>
      </c>
      <c r="H12" s="6" t="s">
        <v>174</v>
      </c>
      <c r="I12" s="6" t="s">
        <v>175</v>
      </c>
      <c r="J12" s="6" t="s">
        <v>176</v>
      </c>
      <c r="K12" s="6" t="s">
        <v>177</v>
      </c>
      <c r="L12" s="6" t="s">
        <v>178</v>
      </c>
      <c r="M12" s="6" t="s">
        <v>179</v>
      </c>
      <c r="N12" s="6" t="s">
        <v>180</v>
      </c>
      <c r="O12" s="6" t="s">
        <v>181</v>
      </c>
      <c r="P12" s="6" t="s">
        <v>182</v>
      </c>
      <c r="Q12" s="6" t="s">
        <v>183</v>
      </c>
      <c r="R12" s="45"/>
      <c r="S12" s="6" t="s">
        <v>184</v>
      </c>
      <c r="T12" s="4"/>
      <c r="U12" s="4"/>
      <c r="V12" s="4"/>
      <c r="W12" s="4"/>
      <c r="X12" s="4"/>
      <c r="Y12" s="4"/>
      <c r="Z12" s="4"/>
    </row>
    <row r="13" ht="15.75" customHeight="1">
      <c r="A13" s="8">
        <f>Kontoplan!B11</f>
        <v>3000</v>
      </c>
      <c r="B13" s="8" t="str">
        <f>Kontoplan!C11</f>
        <v>Salgsinntekter, avgiftspliktig</v>
      </c>
      <c r="C13" s="9"/>
      <c r="D13" s="9"/>
      <c r="E13" s="16">
        <f t="shared" ref="E13:E30" si="1">SUM(F13:Q13)</f>
        <v>0</v>
      </c>
      <c r="F13" s="9">
        <v>0.0</v>
      </c>
      <c r="G13" s="9">
        <v>0.0</v>
      </c>
      <c r="H13" s="9">
        <v>0.0</v>
      </c>
      <c r="I13" s="9">
        <v>0.0</v>
      </c>
      <c r="J13" s="9">
        <v>0.0</v>
      </c>
      <c r="K13" s="9">
        <v>0.0</v>
      </c>
      <c r="L13" s="9">
        <v>0.0</v>
      </c>
      <c r="M13" s="9">
        <v>0.0</v>
      </c>
      <c r="N13" s="9">
        <v>0.0</v>
      </c>
      <c r="O13" s="9">
        <v>0.0</v>
      </c>
      <c r="P13" s="9">
        <v>0.0</v>
      </c>
      <c r="Q13" s="9">
        <v>0.0</v>
      </c>
      <c r="R13" s="4"/>
      <c r="S13" s="46"/>
      <c r="T13" s="4"/>
      <c r="U13" s="4"/>
      <c r="V13" s="4"/>
      <c r="W13" s="4"/>
      <c r="X13" s="4"/>
      <c r="Y13" s="4"/>
      <c r="Z13" s="4"/>
    </row>
    <row r="14" ht="15.75" customHeight="1">
      <c r="A14" s="8">
        <f>Kontoplan!B12</f>
        <v>3009</v>
      </c>
      <c r="B14" s="8" t="str">
        <f>Kontoplan!C12</f>
        <v>Sponsorinntekt</v>
      </c>
      <c r="C14" s="9"/>
      <c r="D14" s="9"/>
      <c r="E14" s="16">
        <f t="shared" si="1"/>
        <v>0</v>
      </c>
      <c r="F14" s="9">
        <v>0.0</v>
      </c>
      <c r="G14" s="9">
        <v>0.0</v>
      </c>
      <c r="H14" s="9">
        <v>0.0</v>
      </c>
      <c r="I14" s="9">
        <v>0.0</v>
      </c>
      <c r="J14" s="9">
        <v>0.0</v>
      </c>
      <c r="K14" s="9">
        <v>0.0</v>
      </c>
      <c r="L14" s="9">
        <v>0.0</v>
      </c>
      <c r="M14" s="9">
        <v>0.0</v>
      </c>
      <c r="N14" s="9">
        <v>0.0</v>
      </c>
      <c r="O14" s="9">
        <v>0.0</v>
      </c>
      <c r="P14" s="9">
        <v>0.0</v>
      </c>
      <c r="Q14" s="9">
        <v>0.0</v>
      </c>
      <c r="R14" s="4"/>
      <c r="S14" s="46"/>
      <c r="T14" s="4"/>
      <c r="U14" s="4"/>
      <c r="V14" s="4"/>
      <c r="W14" s="4"/>
      <c r="X14" s="4"/>
      <c r="Y14" s="4"/>
      <c r="Z14" s="4"/>
    </row>
    <row r="15" ht="15.75" customHeight="1">
      <c r="A15" s="8">
        <f>Kontoplan!B13</f>
        <v>3100</v>
      </c>
      <c r="B15" s="8" t="str">
        <f>Kontoplan!C13</f>
        <v>Salgsinntekter, avgiftsfri</v>
      </c>
      <c r="C15" s="9"/>
      <c r="D15" s="9"/>
      <c r="E15" s="16">
        <f t="shared" si="1"/>
        <v>-18000</v>
      </c>
      <c r="F15" s="9">
        <v>0.0</v>
      </c>
      <c r="G15" s="9">
        <v>0.0</v>
      </c>
      <c r="H15" s="9">
        <v>-10000.0</v>
      </c>
      <c r="I15" s="9">
        <v>0.0</v>
      </c>
      <c r="J15" s="9">
        <v>0.0</v>
      </c>
      <c r="K15" s="9">
        <v>0.0</v>
      </c>
      <c r="L15" s="9">
        <v>0.0</v>
      </c>
      <c r="M15" s="9">
        <v>0.0</v>
      </c>
      <c r="N15" s="9">
        <v>0.0</v>
      </c>
      <c r="O15" s="9">
        <v>-8000.0</v>
      </c>
      <c r="P15" s="9">
        <v>0.0</v>
      </c>
      <c r="Q15" s="9">
        <v>0.0</v>
      </c>
      <c r="R15" s="4"/>
      <c r="S15" s="46"/>
      <c r="T15" s="4"/>
      <c r="U15" s="4"/>
      <c r="V15" s="4"/>
      <c r="W15" s="4"/>
      <c r="X15" s="4"/>
      <c r="Y15" s="4"/>
      <c r="Z15" s="4"/>
    </row>
    <row r="16" ht="15.75" customHeight="1">
      <c r="A16" s="8">
        <f>Kontoplan!B14</f>
        <v>3101</v>
      </c>
      <c r="B16" s="8" t="str">
        <f>Kontoplan!C14</f>
        <v>Dugnad</v>
      </c>
      <c r="C16" s="9"/>
      <c r="D16" s="9"/>
      <c r="E16" s="16">
        <f t="shared" si="1"/>
        <v>0</v>
      </c>
      <c r="F16" s="9">
        <v>0.0</v>
      </c>
      <c r="G16" s="9">
        <v>0.0</v>
      </c>
      <c r="H16" s="9">
        <v>0.0</v>
      </c>
      <c r="I16" s="9">
        <v>0.0</v>
      </c>
      <c r="J16" s="9">
        <v>0.0</v>
      </c>
      <c r="K16" s="9">
        <v>0.0</v>
      </c>
      <c r="L16" s="9">
        <v>0.0</v>
      </c>
      <c r="M16" s="9">
        <v>0.0</v>
      </c>
      <c r="N16" s="9">
        <v>0.0</v>
      </c>
      <c r="O16" s="9">
        <v>0.0</v>
      </c>
      <c r="P16" s="9">
        <v>0.0</v>
      </c>
      <c r="Q16" s="9">
        <v>0.0</v>
      </c>
      <c r="R16" s="4"/>
      <c r="S16" s="46"/>
      <c r="T16" s="4"/>
      <c r="U16" s="4"/>
      <c r="V16" s="4"/>
      <c r="W16" s="4"/>
      <c r="X16" s="4"/>
      <c r="Y16" s="4"/>
      <c r="Z16" s="4"/>
    </row>
    <row r="17" ht="15.75" customHeight="1">
      <c r="A17" s="8">
        <f>Kontoplan!B15</f>
        <v>3410</v>
      </c>
      <c r="B17" s="8" t="str">
        <f>Kontoplan!C15</f>
        <v>Tilskudd fra Oslo Kommune</v>
      </c>
      <c r="C17" s="9"/>
      <c r="D17" s="9"/>
      <c r="E17" s="16">
        <f t="shared" si="1"/>
        <v>0</v>
      </c>
      <c r="F17" s="9">
        <v>0.0</v>
      </c>
      <c r="G17" s="9">
        <v>0.0</v>
      </c>
      <c r="H17" s="9">
        <v>0.0</v>
      </c>
      <c r="I17" s="9">
        <v>0.0</v>
      </c>
      <c r="J17" s="9">
        <v>0.0</v>
      </c>
      <c r="K17" s="9">
        <v>0.0</v>
      </c>
      <c r="L17" s="9">
        <v>0.0</v>
      </c>
      <c r="M17" s="9">
        <v>0.0</v>
      </c>
      <c r="N17" s="9">
        <v>0.0</v>
      </c>
      <c r="O17" s="9">
        <v>0.0</v>
      </c>
      <c r="P17" s="9">
        <v>0.0</v>
      </c>
      <c r="Q17" s="9">
        <v>0.0</v>
      </c>
      <c r="R17" s="4"/>
      <c r="S17" s="46"/>
      <c r="T17" s="4"/>
      <c r="U17" s="4"/>
      <c r="V17" s="4"/>
      <c r="W17" s="4"/>
      <c r="X17" s="4"/>
      <c r="Y17" s="4"/>
      <c r="Z17" s="4"/>
    </row>
    <row r="18" ht="15.75" customHeight="1">
      <c r="A18" s="8">
        <f>Kontoplan!B16</f>
        <v>3420</v>
      </c>
      <c r="B18" s="8" t="str">
        <f>Kontoplan!C16</f>
        <v>Momskompensasjon</v>
      </c>
      <c r="C18" s="9"/>
      <c r="D18" s="9"/>
      <c r="E18" s="16">
        <f t="shared" si="1"/>
        <v>0</v>
      </c>
      <c r="F18" s="9">
        <v>0.0</v>
      </c>
      <c r="G18" s="9">
        <v>0.0</v>
      </c>
      <c r="H18" s="9">
        <v>0.0</v>
      </c>
      <c r="I18" s="9">
        <v>0.0</v>
      </c>
      <c r="J18" s="9">
        <v>0.0</v>
      </c>
      <c r="K18" s="9">
        <v>0.0</v>
      </c>
      <c r="L18" s="9">
        <v>0.0</v>
      </c>
      <c r="M18" s="9">
        <v>0.0</v>
      </c>
      <c r="N18" s="9">
        <v>0.0</v>
      </c>
      <c r="O18" s="9">
        <v>0.0</v>
      </c>
      <c r="P18" s="9">
        <v>0.0</v>
      </c>
      <c r="Q18" s="9">
        <v>0.0</v>
      </c>
      <c r="R18" s="4"/>
      <c r="S18" s="46"/>
      <c r="T18" s="4"/>
      <c r="U18" s="4"/>
      <c r="V18" s="4"/>
      <c r="W18" s="4"/>
      <c r="X18" s="4"/>
      <c r="Y18" s="4"/>
      <c r="Z18" s="4"/>
    </row>
    <row r="19" ht="15.75" customHeight="1">
      <c r="A19" s="8">
        <f>Kontoplan!B17</f>
        <v>3430</v>
      </c>
      <c r="B19" s="8" t="str">
        <f>Kontoplan!C17</f>
        <v>Grasrotandelen Norsk Tipping</v>
      </c>
      <c r="C19" s="9"/>
      <c r="D19" s="9"/>
      <c r="E19" s="16">
        <f t="shared" si="1"/>
        <v>0</v>
      </c>
      <c r="F19" s="9">
        <v>0.0</v>
      </c>
      <c r="G19" s="9">
        <v>0.0</v>
      </c>
      <c r="H19" s="9">
        <v>0.0</v>
      </c>
      <c r="I19" s="9">
        <v>0.0</v>
      </c>
      <c r="J19" s="9">
        <v>0.0</v>
      </c>
      <c r="K19" s="9">
        <v>0.0</v>
      </c>
      <c r="L19" s="9">
        <v>0.0</v>
      </c>
      <c r="M19" s="9">
        <v>0.0</v>
      </c>
      <c r="N19" s="9">
        <v>0.0</v>
      </c>
      <c r="O19" s="9">
        <v>0.0</v>
      </c>
      <c r="P19" s="9">
        <v>0.0</v>
      </c>
      <c r="Q19" s="9">
        <v>0.0</v>
      </c>
      <c r="R19" s="4"/>
      <c r="S19" s="46"/>
      <c r="T19" s="4"/>
      <c r="U19" s="4"/>
      <c r="V19" s="4"/>
      <c r="W19" s="4"/>
      <c r="X19" s="4"/>
      <c r="Y19" s="4"/>
      <c r="Z19" s="4"/>
    </row>
    <row r="20" ht="15.75" customHeight="1">
      <c r="A20" s="8">
        <f>Kontoplan!B18</f>
        <v>3900</v>
      </c>
      <c r="B20" s="8" t="str">
        <f>Kontoplan!C18</f>
        <v>Annen driftsrelatert inntekt</v>
      </c>
      <c r="C20" s="9"/>
      <c r="D20" s="9"/>
      <c r="E20" s="16">
        <f t="shared" si="1"/>
        <v>0</v>
      </c>
      <c r="F20" s="9">
        <v>0.0</v>
      </c>
      <c r="G20" s="9">
        <v>0.0</v>
      </c>
      <c r="H20" s="9">
        <v>0.0</v>
      </c>
      <c r="I20" s="9">
        <v>0.0</v>
      </c>
      <c r="J20" s="9">
        <v>0.0</v>
      </c>
      <c r="K20" s="9">
        <v>0.0</v>
      </c>
      <c r="L20" s="9">
        <v>0.0</v>
      </c>
      <c r="M20" s="9">
        <v>0.0</v>
      </c>
      <c r="N20" s="9">
        <v>0.0</v>
      </c>
      <c r="O20" s="9">
        <v>0.0</v>
      </c>
      <c r="P20" s="9">
        <v>0.0</v>
      </c>
      <c r="Q20" s="9">
        <v>0.0</v>
      </c>
      <c r="R20" s="4"/>
      <c r="S20" s="46"/>
      <c r="T20" s="4"/>
      <c r="U20" s="4"/>
      <c r="V20" s="4"/>
      <c r="W20" s="4"/>
      <c r="X20" s="4"/>
      <c r="Y20" s="4"/>
      <c r="Z20" s="4"/>
    </row>
    <row r="21" ht="15.75" customHeight="1">
      <c r="A21" s="8">
        <f>Kontoplan!B19</f>
        <v>3901</v>
      </c>
      <c r="B21" s="8" t="str">
        <f>Kontoplan!C19</f>
        <v>Internstøtte BI Athletics</v>
      </c>
      <c r="C21" s="9"/>
      <c r="D21" s="9"/>
      <c r="E21" s="16">
        <f t="shared" si="1"/>
        <v>-24000</v>
      </c>
      <c r="F21" s="9">
        <v>0.0</v>
      </c>
      <c r="G21" s="9">
        <v>-3000.0</v>
      </c>
      <c r="H21" s="9">
        <v>-15000.0</v>
      </c>
      <c r="I21" s="9">
        <v>0.0</v>
      </c>
      <c r="J21" s="9">
        <v>0.0</v>
      </c>
      <c r="K21" s="9">
        <v>0.0</v>
      </c>
      <c r="L21" s="9">
        <v>0.0</v>
      </c>
      <c r="M21" s="9">
        <v>0.0</v>
      </c>
      <c r="N21" s="9">
        <v>-3000.0</v>
      </c>
      <c r="O21" s="9">
        <v>-3000.0</v>
      </c>
      <c r="P21" s="9">
        <v>0.0</v>
      </c>
      <c r="Q21" s="9">
        <v>0.0</v>
      </c>
      <c r="R21" s="4"/>
      <c r="S21" s="46"/>
      <c r="T21" s="4"/>
      <c r="U21" s="4"/>
      <c r="V21" s="4"/>
      <c r="W21" s="4"/>
      <c r="X21" s="4"/>
      <c r="Y21" s="4"/>
      <c r="Z21" s="4"/>
    </row>
    <row r="22" ht="15.75" customHeight="1">
      <c r="A22" s="8">
        <f>Kontoplan!B20</f>
        <v>3920</v>
      </c>
      <c r="B22" s="8" t="str">
        <f>Kontoplan!C20</f>
        <v>Medlemskontingent</v>
      </c>
      <c r="C22" s="9"/>
      <c r="D22" s="9"/>
      <c r="E22" s="16">
        <f t="shared" si="1"/>
        <v>0</v>
      </c>
      <c r="F22" s="9">
        <v>0.0</v>
      </c>
      <c r="G22" s="9">
        <v>0.0</v>
      </c>
      <c r="H22" s="9">
        <v>0.0</v>
      </c>
      <c r="I22" s="9">
        <v>0.0</v>
      </c>
      <c r="J22" s="9">
        <v>0.0</v>
      </c>
      <c r="K22" s="9">
        <v>0.0</v>
      </c>
      <c r="L22" s="9">
        <v>0.0</v>
      </c>
      <c r="M22" s="9">
        <v>0.0</v>
      </c>
      <c r="N22" s="9">
        <v>0.0</v>
      </c>
      <c r="O22" s="9">
        <v>0.0</v>
      </c>
      <c r="P22" s="9">
        <v>0.0</v>
      </c>
      <c r="Q22" s="9">
        <v>0.0</v>
      </c>
      <c r="R22" s="4"/>
      <c r="S22" s="46"/>
      <c r="T22" s="4"/>
      <c r="U22" s="4"/>
      <c r="V22" s="4"/>
      <c r="W22" s="4"/>
      <c r="X22" s="4"/>
      <c r="Y22" s="4"/>
      <c r="Z22" s="4"/>
    </row>
    <row r="23" ht="15.75" customHeight="1">
      <c r="A23" s="8">
        <f>Kontoplan!B21</f>
        <v>3921</v>
      </c>
      <c r="B23" s="8" t="str">
        <f>Kontoplan!C21</f>
        <v>Gruppeavgift</v>
      </c>
      <c r="C23" s="9"/>
      <c r="D23" s="9"/>
      <c r="E23" s="16">
        <f t="shared" si="1"/>
        <v>-50000</v>
      </c>
      <c r="F23" s="9">
        <v>0.0</v>
      </c>
      <c r="G23" s="9">
        <v>-25000.0</v>
      </c>
      <c r="H23" s="9">
        <v>0.0</v>
      </c>
      <c r="I23" s="9">
        <v>0.0</v>
      </c>
      <c r="J23" s="9">
        <v>0.0</v>
      </c>
      <c r="K23" s="9">
        <v>0.0</v>
      </c>
      <c r="L23" s="9">
        <v>0.0</v>
      </c>
      <c r="M23" s="9">
        <v>0.0</v>
      </c>
      <c r="N23" s="9">
        <v>-25000.0</v>
      </c>
      <c r="O23" s="9">
        <v>0.0</v>
      </c>
      <c r="P23" s="9">
        <v>0.0</v>
      </c>
      <c r="Q23" s="9">
        <v>0.0</v>
      </c>
      <c r="R23" s="4"/>
      <c r="S23" s="46"/>
      <c r="T23" s="4"/>
      <c r="U23" s="4"/>
      <c r="V23" s="4"/>
      <c r="W23" s="4"/>
      <c r="X23" s="4"/>
      <c r="Y23" s="4"/>
      <c r="Z23" s="4"/>
    </row>
    <row r="24" ht="15.75" customHeight="1">
      <c r="A24" s="8">
        <f>Kontoplan!B22</f>
        <v>3930</v>
      </c>
      <c r="B24" s="8" t="str">
        <f>Kontoplan!C22</f>
        <v>Treningsavgift</v>
      </c>
      <c r="C24" s="9"/>
      <c r="D24" s="9"/>
      <c r="E24" s="16">
        <f t="shared" si="1"/>
        <v>0</v>
      </c>
      <c r="F24" s="9">
        <v>0.0</v>
      </c>
      <c r="G24" s="9">
        <v>0.0</v>
      </c>
      <c r="H24" s="9">
        <v>0.0</v>
      </c>
      <c r="I24" s="9">
        <v>0.0</v>
      </c>
      <c r="J24" s="9">
        <v>0.0</v>
      </c>
      <c r="K24" s="9">
        <v>0.0</v>
      </c>
      <c r="L24" s="9">
        <v>0.0</v>
      </c>
      <c r="M24" s="9">
        <v>0.0</v>
      </c>
      <c r="N24" s="9">
        <v>0.0</v>
      </c>
      <c r="O24" s="9">
        <v>0.0</v>
      </c>
      <c r="P24" s="9">
        <v>0.0</v>
      </c>
      <c r="Q24" s="9">
        <v>0.0</v>
      </c>
      <c r="R24" s="4"/>
      <c r="S24" s="46"/>
      <c r="T24" s="4"/>
      <c r="U24" s="4"/>
      <c r="V24" s="4"/>
      <c r="W24" s="4"/>
      <c r="X24" s="4"/>
      <c r="Y24" s="4"/>
      <c r="Z24" s="4"/>
    </row>
    <row r="25" ht="15.75" customHeight="1">
      <c r="A25" s="8">
        <f>Kontoplan!B23</f>
        <v>3990</v>
      </c>
      <c r="B25" s="8" t="str">
        <f>Kontoplan!C23</f>
        <v>Kontingent fra BI-studenter</v>
      </c>
      <c r="C25" s="9"/>
      <c r="D25" s="9"/>
      <c r="E25" s="16">
        <f t="shared" si="1"/>
        <v>0</v>
      </c>
      <c r="F25" s="9">
        <v>0.0</v>
      </c>
      <c r="G25" s="9">
        <v>0.0</v>
      </c>
      <c r="H25" s="9">
        <v>0.0</v>
      </c>
      <c r="I25" s="9">
        <v>0.0</v>
      </c>
      <c r="J25" s="9">
        <v>0.0</v>
      </c>
      <c r="K25" s="9">
        <v>0.0</v>
      </c>
      <c r="L25" s="9">
        <v>0.0</v>
      </c>
      <c r="M25" s="9">
        <v>0.0</v>
      </c>
      <c r="N25" s="9">
        <v>0.0</v>
      </c>
      <c r="O25" s="9">
        <v>0.0</v>
      </c>
      <c r="P25" s="9">
        <v>0.0</v>
      </c>
      <c r="Q25" s="9">
        <v>0.0</v>
      </c>
      <c r="R25" s="4"/>
      <c r="S25" s="46"/>
      <c r="T25" s="4"/>
      <c r="U25" s="4"/>
      <c r="V25" s="4"/>
      <c r="W25" s="4"/>
      <c r="X25" s="4"/>
      <c r="Y25" s="4"/>
      <c r="Z25" s="4"/>
    </row>
    <row r="26" ht="15.75" customHeight="1">
      <c r="A26" s="8">
        <f>Kontoplan!B24</f>
        <v>3991</v>
      </c>
      <c r="B26" s="8" t="str">
        <f>Kontoplan!C24</f>
        <v>Støtte fra BISO</v>
      </c>
      <c r="C26" s="9"/>
      <c r="D26" s="9"/>
      <c r="E26" s="16">
        <f t="shared" si="1"/>
        <v>0</v>
      </c>
      <c r="F26" s="9">
        <v>0.0</v>
      </c>
      <c r="G26" s="9">
        <v>0.0</v>
      </c>
      <c r="H26" s="9">
        <v>0.0</v>
      </c>
      <c r="I26" s="9">
        <v>0.0</v>
      </c>
      <c r="J26" s="9">
        <v>0.0</v>
      </c>
      <c r="K26" s="9">
        <v>0.0</v>
      </c>
      <c r="L26" s="9">
        <v>0.0</v>
      </c>
      <c r="M26" s="9">
        <v>0.0</v>
      </c>
      <c r="N26" s="9">
        <v>0.0</v>
      </c>
      <c r="O26" s="9">
        <v>0.0</v>
      </c>
      <c r="P26" s="9">
        <v>0.0</v>
      </c>
      <c r="Q26" s="9">
        <v>0.0</v>
      </c>
      <c r="R26" s="4"/>
      <c r="S26" s="46"/>
      <c r="T26" s="4"/>
      <c r="U26" s="4"/>
      <c r="V26" s="4"/>
      <c r="W26" s="4"/>
      <c r="X26" s="4"/>
      <c r="Y26" s="4"/>
      <c r="Z26" s="4"/>
    </row>
    <row r="27" ht="15.75" customHeight="1">
      <c r="A27" s="8">
        <f>Kontoplan!B25</f>
        <v>3992</v>
      </c>
      <c r="B27" s="8" t="str">
        <f>Kontoplan!C25</f>
        <v>Støtte fra BI</v>
      </c>
      <c r="C27" s="9"/>
      <c r="D27" s="9"/>
      <c r="E27" s="16">
        <f t="shared" si="1"/>
        <v>0</v>
      </c>
      <c r="F27" s="9">
        <v>0.0</v>
      </c>
      <c r="G27" s="9">
        <v>0.0</v>
      </c>
      <c r="H27" s="9">
        <v>0.0</v>
      </c>
      <c r="I27" s="9">
        <v>0.0</v>
      </c>
      <c r="J27" s="9">
        <v>0.0</v>
      </c>
      <c r="K27" s="9">
        <v>0.0</v>
      </c>
      <c r="L27" s="9">
        <v>0.0</v>
      </c>
      <c r="M27" s="9">
        <v>0.0</v>
      </c>
      <c r="N27" s="9">
        <v>0.0</v>
      </c>
      <c r="O27" s="9">
        <v>0.0</v>
      </c>
      <c r="P27" s="9">
        <v>0.0</v>
      </c>
      <c r="Q27" s="9">
        <v>0.0</v>
      </c>
      <c r="R27" s="4"/>
      <c r="S27" s="46"/>
      <c r="T27" s="4"/>
      <c r="U27" s="4"/>
      <c r="V27" s="4"/>
      <c r="W27" s="4"/>
      <c r="X27" s="4"/>
      <c r="Y27" s="4"/>
      <c r="Z27" s="4"/>
    </row>
    <row r="28" ht="15.75" customHeight="1">
      <c r="A28" s="8">
        <f>Kontoplan!B26</f>
        <v>3993</v>
      </c>
      <c r="B28" s="8" t="str">
        <f>Kontoplan!C26</f>
        <v>Støtte fra Velferdstinget</v>
      </c>
      <c r="C28" s="9"/>
      <c r="D28" s="9"/>
      <c r="E28" s="16">
        <f t="shared" si="1"/>
        <v>0</v>
      </c>
      <c r="F28" s="9">
        <v>0.0</v>
      </c>
      <c r="G28" s="9">
        <v>0.0</v>
      </c>
      <c r="H28" s="9">
        <v>0.0</v>
      </c>
      <c r="I28" s="9">
        <v>0.0</v>
      </c>
      <c r="J28" s="9">
        <v>0.0</v>
      </c>
      <c r="K28" s="9">
        <v>0.0</v>
      </c>
      <c r="L28" s="9">
        <v>0.0</v>
      </c>
      <c r="M28" s="9">
        <v>0.0</v>
      </c>
      <c r="N28" s="9">
        <v>0.0</v>
      </c>
      <c r="O28" s="9">
        <v>0.0</v>
      </c>
      <c r="P28" s="9">
        <v>0.0</v>
      </c>
      <c r="Q28" s="9">
        <v>0.0</v>
      </c>
      <c r="R28" s="4"/>
      <c r="S28" s="46"/>
      <c r="T28" s="4"/>
      <c r="U28" s="4"/>
      <c r="V28" s="4"/>
      <c r="W28" s="4"/>
      <c r="X28" s="4"/>
      <c r="Y28" s="4"/>
      <c r="Z28" s="4"/>
    </row>
    <row r="29" ht="15.75" customHeight="1">
      <c r="A29" s="8">
        <f>Kontoplan!B27</f>
        <v>3994</v>
      </c>
      <c r="B29" s="8" t="str">
        <f>Kontoplan!C27</f>
        <v>Støtte fra NSI</v>
      </c>
      <c r="C29" s="9"/>
      <c r="D29" s="9"/>
      <c r="E29" s="16">
        <f t="shared" si="1"/>
        <v>0</v>
      </c>
      <c r="F29" s="9">
        <v>0.0</v>
      </c>
      <c r="G29" s="9">
        <v>0.0</v>
      </c>
      <c r="H29" s="9">
        <v>0.0</v>
      </c>
      <c r="I29" s="9">
        <v>0.0</v>
      </c>
      <c r="J29" s="9">
        <v>0.0</v>
      </c>
      <c r="K29" s="9">
        <v>0.0</v>
      </c>
      <c r="L29" s="9">
        <v>0.0</v>
      </c>
      <c r="M29" s="9">
        <v>0.0</v>
      </c>
      <c r="N29" s="9">
        <v>0.0</v>
      </c>
      <c r="O29" s="9">
        <v>0.0</v>
      </c>
      <c r="P29" s="9">
        <v>0.0</v>
      </c>
      <c r="Q29" s="9">
        <v>0.0</v>
      </c>
      <c r="R29" s="4"/>
      <c r="S29" s="46"/>
      <c r="T29" s="4"/>
      <c r="U29" s="4"/>
      <c r="V29" s="4"/>
      <c r="W29" s="4"/>
      <c r="X29" s="4"/>
      <c r="Y29" s="4"/>
      <c r="Z29" s="4"/>
    </row>
    <row r="30" ht="15.75" customHeight="1">
      <c r="A30" s="8">
        <f>Kontoplan!B28</f>
        <v>3995</v>
      </c>
      <c r="B30" s="8" t="str">
        <f>Kontoplan!C28</f>
        <v>Annen støtte</v>
      </c>
      <c r="C30" s="9"/>
      <c r="D30" s="9"/>
      <c r="E30" s="16">
        <f t="shared" si="1"/>
        <v>0</v>
      </c>
      <c r="F30" s="9">
        <v>0.0</v>
      </c>
      <c r="G30" s="9">
        <v>0.0</v>
      </c>
      <c r="H30" s="9">
        <v>0.0</v>
      </c>
      <c r="I30" s="9">
        <v>0.0</v>
      </c>
      <c r="J30" s="9">
        <v>0.0</v>
      </c>
      <c r="K30" s="9">
        <v>0.0</v>
      </c>
      <c r="L30" s="9">
        <v>0.0</v>
      </c>
      <c r="M30" s="9">
        <v>0.0</v>
      </c>
      <c r="N30" s="9">
        <v>0.0</v>
      </c>
      <c r="O30" s="9">
        <v>0.0</v>
      </c>
      <c r="P30" s="9">
        <v>0.0</v>
      </c>
      <c r="Q30" s="9">
        <v>0.0</v>
      </c>
      <c r="R30" s="4"/>
      <c r="S30" s="46"/>
      <c r="T30" s="4"/>
      <c r="U30" s="4"/>
      <c r="V30" s="4"/>
      <c r="W30" s="4"/>
      <c r="X30" s="4"/>
      <c r="Y30" s="4"/>
      <c r="Z30" s="4"/>
    </row>
    <row r="31" ht="15.75" customHeight="1">
      <c r="A31" s="4"/>
      <c r="B31" s="4"/>
      <c r="C31" s="12"/>
      <c r="D31" s="12"/>
      <c r="E31" s="12"/>
      <c r="F31" s="12"/>
      <c r="G31" s="12"/>
      <c r="H31" s="12"/>
      <c r="I31" s="12"/>
      <c r="J31" s="12"/>
      <c r="K31" s="12"/>
      <c r="L31" s="12"/>
      <c r="M31" s="12"/>
      <c r="N31" s="12"/>
      <c r="O31" s="12"/>
      <c r="P31" s="12"/>
      <c r="Q31" s="12"/>
      <c r="R31" s="4"/>
      <c r="S31" s="4"/>
      <c r="T31" s="4"/>
      <c r="U31" s="4"/>
      <c r="V31" s="4"/>
      <c r="W31" s="4"/>
      <c r="X31" s="4"/>
      <c r="Y31" s="4"/>
      <c r="Z31" s="4"/>
    </row>
    <row r="32" ht="15.75" customHeight="1">
      <c r="A32" s="13" t="s">
        <v>30</v>
      </c>
      <c r="B32" s="14"/>
      <c r="C32" s="15">
        <f t="shared" ref="C32:Q32" si="2">SUM(C13:C31)</f>
        <v>0</v>
      </c>
      <c r="D32" s="15">
        <f t="shared" si="2"/>
        <v>0</v>
      </c>
      <c r="E32" s="16">
        <f t="shared" si="2"/>
        <v>-92000</v>
      </c>
      <c r="F32" s="15">
        <f t="shared" si="2"/>
        <v>0</v>
      </c>
      <c r="G32" s="15">
        <f t="shared" si="2"/>
        <v>-28000</v>
      </c>
      <c r="H32" s="15">
        <f t="shared" si="2"/>
        <v>-25000</v>
      </c>
      <c r="I32" s="15">
        <f t="shared" si="2"/>
        <v>0</v>
      </c>
      <c r="J32" s="15">
        <f t="shared" si="2"/>
        <v>0</v>
      </c>
      <c r="K32" s="15">
        <f t="shared" si="2"/>
        <v>0</v>
      </c>
      <c r="L32" s="15">
        <f t="shared" si="2"/>
        <v>0</v>
      </c>
      <c r="M32" s="15">
        <f t="shared" si="2"/>
        <v>0</v>
      </c>
      <c r="N32" s="15">
        <f t="shared" si="2"/>
        <v>-28000</v>
      </c>
      <c r="O32" s="15">
        <f t="shared" si="2"/>
        <v>-11000</v>
      </c>
      <c r="P32" s="15">
        <f t="shared" si="2"/>
        <v>0</v>
      </c>
      <c r="Q32" s="15">
        <f t="shared" si="2"/>
        <v>0</v>
      </c>
      <c r="R32" s="4"/>
      <c r="S32" s="46"/>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5" t="s">
        <v>31</v>
      </c>
      <c r="B36" s="2"/>
      <c r="C36" s="2"/>
      <c r="D36" s="2"/>
      <c r="E36" s="2"/>
      <c r="F36" s="2"/>
      <c r="G36" s="2"/>
      <c r="H36" s="2"/>
      <c r="I36" s="2"/>
      <c r="J36" s="2"/>
      <c r="K36" s="2"/>
      <c r="L36" s="2"/>
      <c r="M36" s="2"/>
      <c r="N36" s="2"/>
      <c r="O36" s="2"/>
      <c r="P36" s="2"/>
      <c r="Q36" s="2"/>
      <c r="R36" s="2"/>
      <c r="S36" s="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6" t="s">
        <v>3</v>
      </c>
      <c r="B38" s="6" t="s">
        <v>4</v>
      </c>
      <c r="C38" s="6" t="s">
        <v>5</v>
      </c>
      <c r="D38" s="6" t="s">
        <v>6</v>
      </c>
      <c r="E38" s="7" t="s">
        <v>7</v>
      </c>
      <c r="F38" s="6" t="s">
        <v>172</v>
      </c>
      <c r="G38" s="6" t="s">
        <v>173</v>
      </c>
      <c r="H38" s="6" t="s">
        <v>174</v>
      </c>
      <c r="I38" s="6" t="s">
        <v>175</v>
      </c>
      <c r="J38" s="6" t="s">
        <v>176</v>
      </c>
      <c r="K38" s="6" t="s">
        <v>177</v>
      </c>
      <c r="L38" s="6" t="s">
        <v>178</v>
      </c>
      <c r="M38" s="6" t="s">
        <v>179</v>
      </c>
      <c r="N38" s="6" t="s">
        <v>180</v>
      </c>
      <c r="O38" s="6" t="s">
        <v>181</v>
      </c>
      <c r="P38" s="6" t="s">
        <v>182</v>
      </c>
      <c r="Q38" s="6" t="s">
        <v>183</v>
      </c>
      <c r="R38" s="45"/>
      <c r="S38" s="6" t="s">
        <v>184</v>
      </c>
      <c r="T38" s="4"/>
      <c r="U38" s="4"/>
      <c r="V38" s="4"/>
      <c r="W38" s="4"/>
      <c r="X38" s="4"/>
      <c r="Y38" s="4"/>
      <c r="Z38" s="4"/>
    </row>
    <row r="39" ht="15.75" customHeight="1">
      <c r="A39" s="8">
        <f>Kontoplan!B29</f>
        <v>5910</v>
      </c>
      <c r="B39" s="8" t="str">
        <f>Kontoplan!C29</f>
        <v>Lunsjkort</v>
      </c>
      <c r="C39" s="9"/>
      <c r="D39" s="9"/>
      <c r="E39" s="16">
        <f t="shared" ref="E39:E70" si="3">SUM(F39:Q39)</f>
        <v>0</v>
      </c>
      <c r="F39" s="9">
        <v>0.0</v>
      </c>
      <c r="G39" s="9">
        <v>0.0</v>
      </c>
      <c r="H39" s="9">
        <v>0.0</v>
      </c>
      <c r="I39" s="9">
        <v>0.0</v>
      </c>
      <c r="J39" s="9">
        <v>0.0</v>
      </c>
      <c r="K39" s="9">
        <v>0.0</v>
      </c>
      <c r="L39" s="9">
        <v>0.0</v>
      </c>
      <c r="M39" s="9">
        <v>0.0</v>
      </c>
      <c r="N39" s="9">
        <v>0.0</v>
      </c>
      <c r="O39" s="9">
        <v>0.0</v>
      </c>
      <c r="P39" s="9">
        <v>0.0</v>
      </c>
      <c r="Q39" s="9">
        <v>0.0</v>
      </c>
      <c r="R39" s="4"/>
      <c r="S39" s="46"/>
      <c r="T39" s="4"/>
      <c r="U39" s="4"/>
      <c r="V39" s="4"/>
      <c r="W39" s="4"/>
      <c r="X39" s="4"/>
      <c r="Y39" s="4"/>
      <c r="Z39" s="4"/>
    </row>
    <row r="40" ht="15.75" customHeight="1">
      <c r="A40" s="8">
        <f>Kontoplan!B30</f>
        <v>5995</v>
      </c>
      <c r="B40" s="8" t="str">
        <f>Kontoplan!C30</f>
        <v>Styrekostnader</v>
      </c>
      <c r="C40" s="9"/>
      <c r="D40" s="9"/>
      <c r="E40" s="16">
        <f t="shared" si="3"/>
        <v>2000</v>
      </c>
      <c r="F40" s="9">
        <v>1000.0</v>
      </c>
      <c r="G40" s="9">
        <v>0.0</v>
      </c>
      <c r="H40" s="9">
        <v>0.0</v>
      </c>
      <c r="I40" s="9">
        <v>0.0</v>
      </c>
      <c r="J40" s="9">
        <v>0.0</v>
      </c>
      <c r="K40" s="9">
        <v>0.0</v>
      </c>
      <c r="L40" s="9">
        <v>0.0</v>
      </c>
      <c r="M40" s="9">
        <v>1000.0</v>
      </c>
      <c r="N40" s="9">
        <v>0.0</v>
      </c>
      <c r="O40" s="9">
        <v>0.0</v>
      </c>
      <c r="P40" s="9">
        <v>0.0</v>
      </c>
      <c r="Q40" s="9">
        <v>0.0</v>
      </c>
      <c r="R40" s="4"/>
      <c r="S40" s="46"/>
      <c r="T40" s="4"/>
      <c r="U40" s="4"/>
      <c r="V40" s="4"/>
      <c r="W40" s="4"/>
      <c r="X40" s="4"/>
      <c r="Y40" s="4"/>
      <c r="Z40" s="4"/>
    </row>
    <row r="41" ht="15.75" customHeight="1">
      <c r="A41" s="8">
        <f>Kontoplan!B31</f>
        <v>6480</v>
      </c>
      <c r="B41" s="8" t="str">
        <f>Kontoplan!C31</f>
        <v>Leiekostnad idrett</v>
      </c>
      <c r="C41" s="9"/>
      <c r="D41" s="9"/>
      <c r="E41" s="16">
        <f t="shared" si="3"/>
        <v>75000</v>
      </c>
      <c r="F41" s="9">
        <v>0.0</v>
      </c>
      <c r="G41" s="9">
        <v>37500.0</v>
      </c>
      <c r="H41" s="9">
        <v>0.0</v>
      </c>
      <c r="I41" s="9">
        <v>0.0</v>
      </c>
      <c r="J41" s="9">
        <v>0.0</v>
      </c>
      <c r="K41" s="9">
        <v>0.0</v>
      </c>
      <c r="L41" s="9">
        <v>0.0</v>
      </c>
      <c r="M41" s="9">
        <v>37500.0</v>
      </c>
      <c r="N41" s="9">
        <v>0.0</v>
      </c>
      <c r="O41" s="9">
        <v>0.0</v>
      </c>
      <c r="P41" s="9">
        <v>0.0</v>
      </c>
      <c r="Q41" s="9">
        <v>0.0</v>
      </c>
      <c r="R41" s="4"/>
      <c r="S41" s="46"/>
      <c r="T41" s="4"/>
      <c r="U41" s="4"/>
      <c r="V41" s="4"/>
      <c r="W41" s="4"/>
      <c r="X41" s="4"/>
      <c r="Y41" s="4"/>
      <c r="Z41" s="4"/>
    </row>
    <row r="42" ht="15.75" customHeight="1">
      <c r="A42" s="8">
        <f>Kontoplan!B32</f>
        <v>6490</v>
      </c>
      <c r="B42" s="8" t="str">
        <f>Kontoplan!C32</f>
        <v>Leiekostnad annen</v>
      </c>
      <c r="C42" s="9"/>
      <c r="D42" s="9"/>
      <c r="E42" s="16">
        <f t="shared" si="3"/>
        <v>12000</v>
      </c>
      <c r="F42" s="9">
        <v>0.0</v>
      </c>
      <c r="G42" s="9">
        <v>6000.0</v>
      </c>
      <c r="H42" s="9">
        <v>0.0</v>
      </c>
      <c r="I42" s="9">
        <v>0.0</v>
      </c>
      <c r="J42" s="9">
        <v>0.0</v>
      </c>
      <c r="K42" s="9">
        <v>0.0</v>
      </c>
      <c r="L42" s="9">
        <v>0.0</v>
      </c>
      <c r="M42" s="9">
        <v>0.0</v>
      </c>
      <c r="N42" s="9">
        <v>6000.0</v>
      </c>
      <c r="O42" s="9">
        <v>0.0</v>
      </c>
      <c r="P42" s="9">
        <v>0.0</v>
      </c>
      <c r="Q42" s="9">
        <v>0.0</v>
      </c>
      <c r="R42" s="4"/>
      <c r="S42" s="46"/>
      <c r="T42" s="4"/>
      <c r="U42" s="4"/>
      <c r="V42" s="4"/>
      <c r="W42" s="4"/>
      <c r="X42" s="4"/>
      <c r="Y42" s="4"/>
      <c r="Z42" s="4"/>
    </row>
    <row r="43" ht="15.75" customHeight="1">
      <c r="A43" s="8">
        <f>Kontoplan!B33</f>
        <v>6540</v>
      </c>
      <c r="B43" s="8" t="str">
        <f>Kontoplan!C33</f>
        <v>Idrettsutstyr</v>
      </c>
      <c r="C43" s="9"/>
      <c r="D43" s="9"/>
      <c r="E43" s="16">
        <f t="shared" si="3"/>
        <v>10000</v>
      </c>
      <c r="F43" s="9">
        <v>0.0</v>
      </c>
      <c r="G43" s="9">
        <v>0.0</v>
      </c>
      <c r="H43" s="9">
        <v>10000.0</v>
      </c>
      <c r="I43" s="9">
        <v>0.0</v>
      </c>
      <c r="J43" s="9">
        <v>0.0</v>
      </c>
      <c r="K43" s="9">
        <v>0.0</v>
      </c>
      <c r="L43" s="9">
        <v>0.0</v>
      </c>
      <c r="M43" s="9">
        <v>0.0</v>
      </c>
      <c r="N43" s="9">
        <v>0.0</v>
      </c>
      <c r="O43" s="9">
        <v>0.0</v>
      </c>
      <c r="P43" s="9">
        <v>0.0</v>
      </c>
      <c r="Q43" s="9">
        <v>0.0</v>
      </c>
      <c r="R43" s="4"/>
      <c r="S43" s="46"/>
      <c r="T43" s="4"/>
      <c r="U43" s="4"/>
      <c r="V43" s="4"/>
      <c r="W43" s="4"/>
      <c r="X43" s="4"/>
      <c r="Y43" s="4"/>
      <c r="Z43" s="4"/>
    </row>
    <row r="44" ht="15.75" customHeight="1">
      <c r="A44" s="8">
        <f>Kontoplan!B34</f>
        <v>6550</v>
      </c>
      <c r="B44" s="8" t="str">
        <f>Kontoplan!C34</f>
        <v>Driftsmateriale</v>
      </c>
      <c r="C44" s="9"/>
      <c r="D44" s="9"/>
      <c r="E44" s="16">
        <f t="shared" si="3"/>
        <v>0</v>
      </c>
      <c r="F44" s="9">
        <v>0.0</v>
      </c>
      <c r="G44" s="9">
        <v>0.0</v>
      </c>
      <c r="H44" s="9">
        <v>0.0</v>
      </c>
      <c r="I44" s="9">
        <v>0.0</v>
      </c>
      <c r="J44" s="9">
        <v>0.0</v>
      </c>
      <c r="K44" s="9">
        <v>0.0</v>
      </c>
      <c r="L44" s="9">
        <v>0.0</v>
      </c>
      <c r="M44" s="9">
        <v>0.0</v>
      </c>
      <c r="N44" s="9">
        <v>0.0</v>
      </c>
      <c r="O44" s="9">
        <v>0.0</v>
      </c>
      <c r="P44" s="9">
        <v>0.0</v>
      </c>
      <c r="Q44" s="9">
        <v>0.0</v>
      </c>
      <c r="R44" s="4"/>
      <c r="S44" s="46"/>
      <c r="T44" s="4"/>
      <c r="U44" s="4"/>
      <c r="V44" s="4"/>
      <c r="W44" s="4"/>
      <c r="X44" s="4"/>
      <c r="Y44" s="4"/>
      <c r="Z44" s="4"/>
    </row>
    <row r="45" ht="15.75" customHeight="1">
      <c r="A45" s="8">
        <f>Kontoplan!B35</f>
        <v>6555</v>
      </c>
      <c r="B45" s="8" t="str">
        <f>Kontoplan!C35</f>
        <v>Andre driftskostnader</v>
      </c>
      <c r="C45" s="9"/>
      <c r="D45" s="9"/>
      <c r="E45" s="16">
        <f t="shared" si="3"/>
        <v>0</v>
      </c>
      <c r="F45" s="9">
        <v>0.0</v>
      </c>
      <c r="G45" s="9">
        <v>0.0</v>
      </c>
      <c r="H45" s="9">
        <v>0.0</v>
      </c>
      <c r="I45" s="9">
        <v>0.0</v>
      </c>
      <c r="J45" s="9">
        <v>0.0</v>
      </c>
      <c r="K45" s="9">
        <v>0.0</v>
      </c>
      <c r="L45" s="9">
        <v>0.0</v>
      </c>
      <c r="M45" s="9">
        <v>0.0</v>
      </c>
      <c r="N45" s="9">
        <v>0.0</v>
      </c>
      <c r="O45" s="9">
        <v>0.0</v>
      </c>
      <c r="P45" s="9">
        <v>0.0</v>
      </c>
      <c r="Q45" s="9">
        <v>0.0</v>
      </c>
      <c r="R45" s="4"/>
      <c r="S45" s="46"/>
      <c r="T45" s="4"/>
      <c r="U45" s="4"/>
      <c r="V45" s="4"/>
      <c r="W45" s="4"/>
      <c r="X45" s="4"/>
      <c r="Y45" s="4"/>
      <c r="Z45" s="4"/>
    </row>
    <row r="46" ht="15.75" customHeight="1">
      <c r="A46" s="8">
        <f>Kontoplan!B36</f>
        <v>6571</v>
      </c>
      <c r="B46" s="8" t="str">
        <f>Kontoplan!C36</f>
        <v>Drakter</v>
      </c>
      <c r="C46" s="9"/>
      <c r="D46" s="9"/>
      <c r="E46" s="16">
        <f t="shared" si="3"/>
        <v>20000</v>
      </c>
      <c r="F46" s="9">
        <v>0.0</v>
      </c>
      <c r="G46" s="9">
        <v>0.0</v>
      </c>
      <c r="H46" s="9">
        <v>20000.0</v>
      </c>
      <c r="I46" s="9">
        <v>0.0</v>
      </c>
      <c r="J46" s="9">
        <v>0.0</v>
      </c>
      <c r="K46" s="9">
        <v>0.0</v>
      </c>
      <c r="L46" s="9">
        <v>0.0</v>
      </c>
      <c r="M46" s="9">
        <v>0.0</v>
      </c>
      <c r="N46" s="9">
        <v>0.0</v>
      </c>
      <c r="O46" s="9">
        <v>0.0</v>
      </c>
      <c r="P46" s="9">
        <v>0.0</v>
      </c>
      <c r="Q46" s="9">
        <v>0.0</v>
      </c>
      <c r="R46" s="4"/>
      <c r="S46" s="46"/>
      <c r="T46" s="4"/>
      <c r="U46" s="4"/>
      <c r="V46" s="4"/>
      <c r="W46" s="4"/>
      <c r="X46" s="4"/>
      <c r="Y46" s="4"/>
      <c r="Z46" s="4"/>
    </row>
    <row r="47" ht="15.75" customHeight="1">
      <c r="A47" s="8">
        <f>Kontoplan!B37</f>
        <v>6572</v>
      </c>
      <c r="B47" s="8" t="str">
        <f>Kontoplan!C37</f>
        <v>Annet klær</v>
      </c>
      <c r="C47" s="9"/>
      <c r="D47" s="9"/>
      <c r="E47" s="16">
        <f t="shared" si="3"/>
        <v>0</v>
      </c>
      <c r="F47" s="9">
        <v>0.0</v>
      </c>
      <c r="G47" s="9">
        <v>0.0</v>
      </c>
      <c r="H47" s="9">
        <v>0.0</v>
      </c>
      <c r="I47" s="9">
        <v>0.0</v>
      </c>
      <c r="J47" s="9">
        <v>0.0</v>
      </c>
      <c r="K47" s="9">
        <v>0.0</v>
      </c>
      <c r="L47" s="9">
        <v>0.0</v>
      </c>
      <c r="M47" s="9">
        <v>0.0</v>
      </c>
      <c r="N47" s="9">
        <v>0.0</v>
      </c>
      <c r="O47" s="9">
        <v>0.0</v>
      </c>
      <c r="P47" s="9">
        <v>0.0</v>
      </c>
      <c r="Q47" s="9">
        <v>0.0</v>
      </c>
      <c r="R47" s="4"/>
      <c r="S47" s="46"/>
      <c r="T47" s="4"/>
      <c r="U47" s="4"/>
      <c r="V47" s="4"/>
      <c r="W47" s="4"/>
      <c r="X47" s="4"/>
      <c r="Y47" s="4"/>
      <c r="Z47" s="4"/>
    </row>
    <row r="48" ht="15.75" customHeight="1">
      <c r="A48" s="8">
        <f>Kontoplan!B38</f>
        <v>6620</v>
      </c>
      <c r="B48" s="8" t="str">
        <f>Kontoplan!C38</f>
        <v>Reparasjon og vedlikehold</v>
      </c>
      <c r="C48" s="9"/>
      <c r="D48" s="9"/>
      <c r="E48" s="16">
        <f t="shared" si="3"/>
        <v>0</v>
      </c>
      <c r="F48" s="9">
        <v>0.0</v>
      </c>
      <c r="G48" s="9">
        <v>0.0</v>
      </c>
      <c r="H48" s="9">
        <v>0.0</v>
      </c>
      <c r="I48" s="9">
        <v>0.0</v>
      </c>
      <c r="J48" s="9">
        <v>0.0</v>
      </c>
      <c r="K48" s="9">
        <v>0.0</v>
      </c>
      <c r="L48" s="9">
        <v>0.0</v>
      </c>
      <c r="M48" s="9">
        <v>0.0</v>
      </c>
      <c r="N48" s="9">
        <v>0.0</v>
      </c>
      <c r="O48" s="9">
        <v>0.0</v>
      </c>
      <c r="P48" s="9">
        <v>0.0</v>
      </c>
      <c r="Q48" s="9">
        <v>0.0</v>
      </c>
      <c r="R48" s="4"/>
      <c r="S48" s="46"/>
      <c r="T48" s="4"/>
      <c r="U48" s="4"/>
      <c r="V48" s="4"/>
      <c r="W48" s="4"/>
      <c r="X48" s="4"/>
      <c r="Y48" s="4"/>
      <c r="Z48" s="4"/>
    </row>
    <row r="49" ht="15.75" customHeight="1">
      <c r="A49" s="8">
        <f>Kontoplan!B39</f>
        <v>6705</v>
      </c>
      <c r="B49" s="8" t="str">
        <f>Kontoplan!C39</f>
        <v>Regnskapshonorar</v>
      </c>
      <c r="C49" s="9"/>
      <c r="D49" s="9"/>
      <c r="E49" s="16">
        <f t="shared" si="3"/>
        <v>0</v>
      </c>
      <c r="F49" s="9">
        <v>0.0</v>
      </c>
      <c r="G49" s="9">
        <v>0.0</v>
      </c>
      <c r="H49" s="9">
        <v>0.0</v>
      </c>
      <c r="I49" s="9">
        <v>0.0</v>
      </c>
      <c r="J49" s="9">
        <v>0.0</v>
      </c>
      <c r="K49" s="9">
        <v>0.0</v>
      </c>
      <c r="L49" s="9">
        <v>0.0</v>
      </c>
      <c r="M49" s="9">
        <v>0.0</v>
      </c>
      <c r="N49" s="9">
        <v>0.0</v>
      </c>
      <c r="O49" s="9">
        <v>0.0</v>
      </c>
      <c r="P49" s="9">
        <v>0.0</v>
      </c>
      <c r="Q49" s="9">
        <v>0.0</v>
      </c>
      <c r="R49" s="4"/>
      <c r="S49" s="46"/>
      <c r="T49" s="4"/>
      <c r="U49" s="4"/>
      <c r="V49" s="4"/>
      <c r="W49" s="4"/>
      <c r="X49" s="4"/>
      <c r="Y49" s="4"/>
      <c r="Z49" s="4"/>
    </row>
    <row r="50" ht="15.75" customHeight="1">
      <c r="A50" s="8">
        <f>Kontoplan!B40</f>
        <v>6710</v>
      </c>
      <c r="B50" s="8" t="str">
        <f>Kontoplan!C40</f>
        <v>Dommerhonorar</v>
      </c>
      <c r="C50" s="9"/>
      <c r="D50" s="9"/>
      <c r="E50" s="16">
        <f t="shared" si="3"/>
        <v>0</v>
      </c>
      <c r="F50" s="9">
        <v>0.0</v>
      </c>
      <c r="G50" s="9">
        <v>0.0</v>
      </c>
      <c r="H50" s="9">
        <v>0.0</v>
      </c>
      <c r="I50" s="9">
        <v>0.0</v>
      </c>
      <c r="J50" s="9">
        <v>0.0</v>
      </c>
      <c r="K50" s="9">
        <v>0.0</v>
      </c>
      <c r="L50" s="9">
        <v>0.0</v>
      </c>
      <c r="M50" s="9">
        <v>0.0</v>
      </c>
      <c r="N50" s="9">
        <v>0.0</v>
      </c>
      <c r="O50" s="9">
        <v>0.0</v>
      </c>
      <c r="P50" s="9">
        <v>0.0</v>
      </c>
      <c r="Q50" s="9">
        <v>0.0</v>
      </c>
      <c r="R50" s="4"/>
      <c r="S50" s="46"/>
      <c r="T50" s="4"/>
      <c r="U50" s="4"/>
      <c r="V50" s="4"/>
      <c r="W50" s="4"/>
      <c r="X50" s="4"/>
      <c r="Y50" s="4"/>
      <c r="Z50" s="4"/>
    </row>
    <row r="51" ht="15.75" customHeight="1">
      <c r="A51" s="8">
        <f>Kontoplan!B41</f>
        <v>6711</v>
      </c>
      <c r="B51" s="8" t="str">
        <f>Kontoplan!C41</f>
        <v>Trenerhonorar</v>
      </c>
      <c r="C51" s="9"/>
      <c r="D51" s="9"/>
      <c r="E51" s="16">
        <f t="shared" si="3"/>
        <v>0</v>
      </c>
      <c r="F51" s="9">
        <v>0.0</v>
      </c>
      <c r="G51" s="9">
        <v>0.0</v>
      </c>
      <c r="H51" s="9">
        <v>0.0</v>
      </c>
      <c r="I51" s="9">
        <v>0.0</v>
      </c>
      <c r="J51" s="9">
        <v>0.0</v>
      </c>
      <c r="K51" s="9">
        <v>0.0</v>
      </c>
      <c r="L51" s="9">
        <v>0.0</v>
      </c>
      <c r="M51" s="9">
        <v>0.0</v>
      </c>
      <c r="N51" s="9">
        <v>0.0</v>
      </c>
      <c r="O51" s="9">
        <v>0.0</v>
      </c>
      <c r="P51" s="9">
        <v>0.0</v>
      </c>
      <c r="Q51" s="9">
        <v>0.0</v>
      </c>
      <c r="R51" s="4"/>
      <c r="S51" s="46"/>
      <c r="T51" s="4"/>
      <c r="U51" s="4"/>
      <c r="V51" s="4"/>
      <c r="W51" s="4"/>
      <c r="X51" s="4"/>
      <c r="Y51" s="4"/>
      <c r="Z51" s="4"/>
    </row>
    <row r="52" ht="15.75" customHeight="1">
      <c r="A52" s="8">
        <f>Kontoplan!B42</f>
        <v>6800</v>
      </c>
      <c r="B52" s="8" t="str">
        <f>Kontoplan!C42</f>
        <v>Kontorrekvisita</v>
      </c>
      <c r="C52" s="9"/>
      <c r="D52" s="9"/>
      <c r="E52" s="16">
        <f t="shared" si="3"/>
        <v>0</v>
      </c>
      <c r="F52" s="9">
        <v>0.0</v>
      </c>
      <c r="G52" s="9">
        <v>0.0</v>
      </c>
      <c r="H52" s="9">
        <v>0.0</v>
      </c>
      <c r="I52" s="9">
        <v>0.0</v>
      </c>
      <c r="J52" s="9">
        <v>0.0</v>
      </c>
      <c r="K52" s="9">
        <v>0.0</v>
      </c>
      <c r="L52" s="9">
        <v>0.0</v>
      </c>
      <c r="M52" s="9">
        <v>0.0</v>
      </c>
      <c r="N52" s="9">
        <v>0.0</v>
      </c>
      <c r="O52" s="9">
        <v>0.0</v>
      </c>
      <c r="P52" s="9">
        <v>0.0</v>
      </c>
      <c r="Q52" s="9">
        <v>0.0</v>
      </c>
      <c r="R52" s="4"/>
      <c r="S52" s="46"/>
      <c r="T52" s="4"/>
      <c r="U52" s="4"/>
      <c r="V52" s="4"/>
      <c r="W52" s="4"/>
      <c r="X52" s="4"/>
      <c r="Y52" s="4"/>
      <c r="Z52" s="4"/>
    </row>
    <row r="53" ht="15.75" customHeight="1">
      <c r="A53" s="8">
        <f>Kontoplan!B43</f>
        <v>6810</v>
      </c>
      <c r="B53" s="8" t="str">
        <f>Kontoplan!C43</f>
        <v>Datakostnad</v>
      </c>
      <c r="C53" s="9"/>
      <c r="D53" s="9"/>
      <c r="E53" s="16">
        <f t="shared" si="3"/>
        <v>0</v>
      </c>
      <c r="F53" s="9">
        <v>0.0</v>
      </c>
      <c r="G53" s="9">
        <v>0.0</v>
      </c>
      <c r="H53" s="9">
        <v>0.0</v>
      </c>
      <c r="I53" s="9">
        <v>0.0</v>
      </c>
      <c r="J53" s="9">
        <v>0.0</v>
      </c>
      <c r="K53" s="9">
        <v>0.0</v>
      </c>
      <c r="L53" s="9">
        <v>0.0</v>
      </c>
      <c r="M53" s="9">
        <v>0.0</v>
      </c>
      <c r="N53" s="9">
        <v>0.0</v>
      </c>
      <c r="O53" s="9">
        <v>0.0</v>
      </c>
      <c r="P53" s="9">
        <v>0.0</v>
      </c>
      <c r="Q53" s="9">
        <v>0.0</v>
      </c>
      <c r="R53" s="4"/>
      <c r="S53" s="46"/>
      <c r="T53" s="4"/>
      <c r="U53" s="4"/>
      <c r="V53" s="4"/>
      <c r="W53" s="4"/>
      <c r="X53" s="4"/>
      <c r="Y53" s="4"/>
      <c r="Z53" s="4"/>
    </row>
    <row r="54" ht="15.75" customHeight="1">
      <c r="A54" s="8">
        <f>Kontoplan!B44</f>
        <v>6860</v>
      </c>
      <c r="B54" s="8" t="str">
        <f>Kontoplan!C44</f>
        <v>Møte, kurs, oppdatering o.l</v>
      </c>
      <c r="C54" s="9"/>
      <c r="D54" s="9"/>
      <c r="E54" s="16">
        <f t="shared" si="3"/>
        <v>0</v>
      </c>
      <c r="F54" s="9">
        <v>0.0</v>
      </c>
      <c r="G54" s="9">
        <v>0.0</v>
      </c>
      <c r="H54" s="9">
        <v>0.0</v>
      </c>
      <c r="I54" s="9">
        <v>0.0</v>
      </c>
      <c r="J54" s="9">
        <v>0.0</v>
      </c>
      <c r="K54" s="9">
        <v>0.0</v>
      </c>
      <c r="L54" s="9">
        <v>0.0</v>
      </c>
      <c r="M54" s="9">
        <v>0.0</v>
      </c>
      <c r="N54" s="9">
        <v>0.0</v>
      </c>
      <c r="O54" s="9">
        <v>0.0</v>
      </c>
      <c r="P54" s="9">
        <v>0.0</v>
      </c>
      <c r="Q54" s="9">
        <v>0.0</v>
      </c>
      <c r="R54" s="4"/>
      <c r="S54" s="46"/>
      <c r="T54" s="4"/>
      <c r="U54" s="4"/>
      <c r="V54" s="4"/>
      <c r="W54" s="4"/>
      <c r="X54" s="4"/>
      <c r="Y54" s="4"/>
      <c r="Z54" s="4"/>
    </row>
    <row r="55" ht="15.75" customHeight="1">
      <c r="A55" s="8">
        <f>Kontoplan!B45</f>
        <v>6900</v>
      </c>
      <c r="B55" s="8" t="str">
        <f>Kontoplan!C45</f>
        <v>Mobil</v>
      </c>
      <c r="C55" s="9"/>
      <c r="D55" s="9"/>
      <c r="E55" s="16">
        <f t="shared" si="3"/>
        <v>0</v>
      </c>
      <c r="F55" s="9">
        <v>0.0</v>
      </c>
      <c r="G55" s="9">
        <v>0.0</v>
      </c>
      <c r="H55" s="9">
        <v>0.0</v>
      </c>
      <c r="I55" s="9">
        <v>0.0</v>
      </c>
      <c r="J55" s="9">
        <v>0.0</v>
      </c>
      <c r="K55" s="9">
        <v>0.0</v>
      </c>
      <c r="L55" s="9">
        <v>0.0</v>
      </c>
      <c r="M55" s="9">
        <v>0.0</v>
      </c>
      <c r="N55" s="9">
        <v>0.0</v>
      </c>
      <c r="O55" s="9">
        <v>0.0</v>
      </c>
      <c r="P55" s="9">
        <v>0.0</v>
      </c>
      <c r="Q55" s="9">
        <v>0.0</v>
      </c>
      <c r="R55" s="4"/>
      <c r="S55" s="46"/>
      <c r="T55" s="4"/>
      <c r="U55" s="4"/>
      <c r="V55" s="4"/>
      <c r="W55" s="4"/>
      <c r="X55" s="4"/>
      <c r="Y55" s="4"/>
      <c r="Z55" s="4"/>
    </row>
    <row r="56" ht="15.75" customHeight="1">
      <c r="A56" s="8">
        <f>Kontoplan!B46</f>
        <v>7140</v>
      </c>
      <c r="B56" s="8" t="str">
        <f>Kontoplan!C46</f>
        <v>Reisekostnad idrett</v>
      </c>
      <c r="C56" s="9"/>
      <c r="D56" s="9"/>
      <c r="E56" s="16">
        <f t="shared" si="3"/>
        <v>0</v>
      </c>
      <c r="F56" s="9">
        <v>0.0</v>
      </c>
      <c r="G56" s="9">
        <v>0.0</v>
      </c>
      <c r="H56" s="9">
        <v>0.0</v>
      </c>
      <c r="I56" s="9">
        <v>0.0</v>
      </c>
      <c r="J56" s="9">
        <v>0.0</v>
      </c>
      <c r="K56" s="9">
        <v>0.0</v>
      </c>
      <c r="L56" s="9">
        <v>0.0</v>
      </c>
      <c r="M56" s="9">
        <v>0.0</v>
      </c>
      <c r="N56" s="9">
        <v>0.0</v>
      </c>
      <c r="O56" s="9">
        <v>0.0</v>
      </c>
      <c r="P56" s="9">
        <v>0.0</v>
      </c>
      <c r="Q56" s="9">
        <v>0.0</v>
      </c>
      <c r="R56" s="4"/>
      <c r="S56" s="46"/>
      <c r="T56" s="4"/>
      <c r="U56" s="4"/>
      <c r="V56" s="4"/>
      <c r="W56" s="4"/>
      <c r="X56" s="4"/>
      <c r="Y56" s="4"/>
      <c r="Z56" s="4"/>
    </row>
    <row r="57" ht="15.75" customHeight="1">
      <c r="A57" s="8">
        <f>Kontoplan!B47</f>
        <v>7141</v>
      </c>
      <c r="B57" s="8" t="str">
        <f>Kontoplan!C47</f>
        <v>Reisekostnad annet</v>
      </c>
      <c r="C57" s="9"/>
      <c r="D57" s="9"/>
      <c r="E57" s="16">
        <f t="shared" si="3"/>
        <v>0</v>
      </c>
      <c r="F57" s="9">
        <v>0.0</v>
      </c>
      <c r="G57" s="9">
        <v>0.0</v>
      </c>
      <c r="H57" s="9">
        <v>0.0</v>
      </c>
      <c r="I57" s="9">
        <v>0.0</v>
      </c>
      <c r="J57" s="9">
        <v>0.0</v>
      </c>
      <c r="K57" s="9">
        <v>0.0</v>
      </c>
      <c r="L57" s="9">
        <v>0.0</v>
      </c>
      <c r="M57" s="9">
        <v>0.0</v>
      </c>
      <c r="N57" s="9">
        <v>0.0</v>
      </c>
      <c r="O57" s="9">
        <v>0.0</v>
      </c>
      <c r="P57" s="9">
        <v>0.0</v>
      </c>
      <c r="Q57" s="9">
        <v>0.0</v>
      </c>
      <c r="R57" s="4"/>
      <c r="S57" s="46"/>
      <c r="T57" s="4"/>
      <c r="U57" s="4"/>
      <c r="V57" s="4"/>
      <c r="W57" s="4"/>
      <c r="X57" s="4"/>
      <c r="Y57" s="4"/>
      <c r="Z57" s="4"/>
    </row>
    <row r="58" ht="15.75" customHeight="1">
      <c r="A58" s="8">
        <f>Kontoplan!B48</f>
        <v>7310</v>
      </c>
      <c r="B58" s="8" t="str">
        <f>Kontoplan!C48</f>
        <v>Arrangement, idrett</v>
      </c>
      <c r="C58" s="9"/>
      <c r="D58" s="9"/>
      <c r="E58" s="16">
        <f t="shared" si="3"/>
        <v>0</v>
      </c>
      <c r="F58" s="9">
        <v>0.0</v>
      </c>
      <c r="G58" s="9">
        <v>0.0</v>
      </c>
      <c r="H58" s="9">
        <v>0.0</v>
      </c>
      <c r="I58" s="9">
        <v>0.0</v>
      </c>
      <c r="J58" s="9">
        <v>0.0</v>
      </c>
      <c r="K58" s="9">
        <v>0.0</v>
      </c>
      <c r="L58" s="9">
        <v>0.0</v>
      </c>
      <c r="M58" s="9">
        <v>0.0</v>
      </c>
      <c r="N58" s="9">
        <v>0.0</v>
      </c>
      <c r="O58" s="9">
        <v>0.0</v>
      </c>
      <c r="P58" s="9">
        <v>0.0</v>
      </c>
      <c r="Q58" s="9">
        <v>0.0</v>
      </c>
      <c r="R58" s="4"/>
      <c r="S58" s="46"/>
      <c r="T58" s="4"/>
      <c r="U58" s="4"/>
      <c r="V58" s="4"/>
      <c r="W58" s="4"/>
      <c r="X58" s="4"/>
      <c r="Y58" s="4"/>
      <c r="Z58" s="4"/>
    </row>
    <row r="59" ht="15.75" customHeight="1">
      <c r="A59" s="8">
        <f>Kontoplan!B49</f>
        <v>7315</v>
      </c>
      <c r="B59" s="8" t="str">
        <f>Kontoplan!C49</f>
        <v>Arrangement, ikke idrett</v>
      </c>
      <c r="C59" s="9"/>
      <c r="D59" s="9"/>
      <c r="E59" s="16">
        <f t="shared" si="3"/>
        <v>11000</v>
      </c>
      <c r="F59" s="9">
        <v>0.0</v>
      </c>
      <c r="G59" s="9">
        <v>0.0</v>
      </c>
      <c r="H59" s="9">
        <v>0.0</v>
      </c>
      <c r="I59" s="9">
        <v>0.0</v>
      </c>
      <c r="J59" s="9">
        <v>0.0</v>
      </c>
      <c r="K59" s="9">
        <v>0.0</v>
      </c>
      <c r="L59" s="9">
        <v>0.0</v>
      </c>
      <c r="M59" s="9">
        <v>0.0</v>
      </c>
      <c r="N59" s="9">
        <v>0.0</v>
      </c>
      <c r="O59" s="9">
        <v>11000.0</v>
      </c>
      <c r="P59" s="9">
        <v>0.0</v>
      </c>
      <c r="Q59" s="9">
        <v>0.0</v>
      </c>
      <c r="R59" s="4"/>
      <c r="S59" s="46"/>
      <c r="T59" s="4"/>
      <c r="U59" s="4"/>
      <c r="V59" s="4"/>
      <c r="W59" s="4"/>
      <c r="X59" s="4"/>
      <c r="Y59" s="4"/>
      <c r="Z59" s="4"/>
    </row>
    <row r="60" ht="15.75" customHeight="1">
      <c r="A60" s="8">
        <f>Kontoplan!B50</f>
        <v>7320</v>
      </c>
      <c r="B60" s="8" t="str">
        <f>Kontoplan!C50</f>
        <v>Markedsføring</v>
      </c>
      <c r="C60" s="9"/>
      <c r="D60" s="9"/>
      <c r="E60" s="16">
        <f t="shared" si="3"/>
        <v>500</v>
      </c>
      <c r="F60" s="9">
        <v>250.0</v>
      </c>
      <c r="G60" s="9">
        <v>0.0</v>
      </c>
      <c r="H60" s="9">
        <v>0.0</v>
      </c>
      <c r="I60" s="9">
        <v>0.0</v>
      </c>
      <c r="J60" s="9">
        <v>0.0</v>
      </c>
      <c r="K60" s="9">
        <v>0.0</v>
      </c>
      <c r="L60" s="9">
        <v>0.0</v>
      </c>
      <c r="M60" s="9">
        <v>250.0</v>
      </c>
      <c r="N60" s="9">
        <v>0.0</v>
      </c>
      <c r="O60" s="9">
        <v>0.0</v>
      </c>
      <c r="P60" s="9">
        <v>0.0</v>
      </c>
      <c r="Q60" s="9">
        <v>0.0</v>
      </c>
      <c r="R60" s="4"/>
      <c r="S60" s="46"/>
      <c r="T60" s="4"/>
      <c r="U60" s="4"/>
      <c r="V60" s="4"/>
      <c r="W60" s="4"/>
      <c r="X60" s="4"/>
      <c r="Y60" s="4"/>
      <c r="Z60" s="4"/>
    </row>
    <row r="61" ht="15.75" customHeight="1">
      <c r="A61" s="8">
        <f>Kontoplan!B51</f>
        <v>7350</v>
      </c>
      <c r="B61" s="8" t="str">
        <f>Kontoplan!C51</f>
        <v>Representasjon</v>
      </c>
      <c r="C61" s="9"/>
      <c r="D61" s="9"/>
      <c r="E61" s="16">
        <f t="shared" si="3"/>
        <v>0</v>
      </c>
      <c r="F61" s="9">
        <v>0.0</v>
      </c>
      <c r="G61" s="9">
        <v>0.0</v>
      </c>
      <c r="H61" s="9">
        <v>0.0</v>
      </c>
      <c r="I61" s="9">
        <v>0.0</v>
      </c>
      <c r="J61" s="9">
        <v>0.0</v>
      </c>
      <c r="K61" s="9">
        <v>0.0</v>
      </c>
      <c r="L61" s="9">
        <v>0.0</v>
      </c>
      <c r="M61" s="9">
        <v>0.0</v>
      </c>
      <c r="N61" s="9">
        <v>0.0</v>
      </c>
      <c r="O61" s="9">
        <v>0.0</v>
      </c>
      <c r="P61" s="9">
        <v>0.0</v>
      </c>
      <c r="Q61" s="9">
        <v>0.0</v>
      </c>
      <c r="R61" s="4"/>
      <c r="S61" s="46"/>
      <c r="T61" s="4"/>
      <c r="U61" s="4"/>
      <c r="V61" s="4"/>
      <c r="W61" s="4"/>
      <c r="X61" s="4"/>
      <c r="Y61" s="4"/>
      <c r="Z61" s="4"/>
    </row>
    <row r="62" ht="15.75" customHeight="1">
      <c r="A62" s="8">
        <f>Kontoplan!B52</f>
        <v>7401</v>
      </c>
      <c r="B62" s="8" t="str">
        <f>Kontoplan!C52</f>
        <v>Bot</v>
      </c>
      <c r="C62" s="9"/>
      <c r="D62" s="9"/>
      <c r="E62" s="16">
        <f t="shared" si="3"/>
        <v>0</v>
      </c>
      <c r="F62" s="9">
        <v>0.0</v>
      </c>
      <c r="G62" s="9">
        <v>0.0</v>
      </c>
      <c r="H62" s="9">
        <v>0.0</v>
      </c>
      <c r="I62" s="9">
        <v>0.0</v>
      </c>
      <c r="J62" s="9">
        <v>0.0</v>
      </c>
      <c r="K62" s="9">
        <v>0.0</v>
      </c>
      <c r="L62" s="9">
        <v>0.0</v>
      </c>
      <c r="M62" s="9">
        <v>0.0</v>
      </c>
      <c r="N62" s="9">
        <v>0.0</v>
      </c>
      <c r="O62" s="9">
        <v>0.0</v>
      </c>
      <c r="P62" s="9">
        <v>0.0</v>
      </c>
      <c r="Q62" s="9">
        <v>0.0</v>
      </c>
      <c r="R62" s="4"/>
      <c r="S62" s="46"/>
      <c r="T62" s="4"/>
      <c r="U62" s="4"/>
      <c r="V62" s="4"/>
      <c r="W62" s="4"/>
      <c r="X62" s="4"/>
      <c r="Y62" s="4"/>
      <c r="Z62" s="4"/>
    </row>
    <row r="63" ht="15.75" customHeight="1">
      <c r="A63" s="8">
        <f>Kontoplan!B53</f>
        <v>7410</v>
      </c>
      <c r="B63" s="8" t="str">
        <f>Kontoplan!C53</f>
        <v>Kontingent</v>
      </c>
      <c r="C63" s="9"/>
      <c r="D63" s="9"/>
      <c r="E63" s="16">
        <f t="shared" si="3"/>
        <v>0</v>
      </c>
      <c r="F63" s="9">
        <v>0.0</v>
      </c>
      <c r="G63" s="9">
        <v>0.0</v>
      </c>
      <c r="H63" s="9">
        <v>0.0</v>
      </c>
      <c r="I63" s="9">
        <v>0.0</v>
      </c>
      <c r="J63" s="9">
        <v>0.0</v>
      </c>
      <c r="K63" s="9">
        <v>0.0</v>
      </c>
      <c r="L63" s="9">
        <v>0.0</v>
      </c>
      <c r="M63" s="9">
        <v>0.0</v>
      </c>
      <c r="N63" s="9">
        <v>0.0</v>
      </c>
      <c r="O63" s="9">
        <v>0.0</v>
      </c>
      <c r="P63" s="9">
        <v>0.0</v>
      </c>
      <c r="Q63" s="9">
        <v>0.0</v>
      </c>
      <c r="R63" s="4"/>
      <c r="S63" s="46"/>
      <c r="T63" s="4"/>
      <c r="U63" s="4"/>
      <c r="V63" s="4"/>
      <c r="W63" s="4"/>
      <c r="X63" s="4"/>
      <c r="Y63" s="4"/>
      <c r="Z63" s="4"/>
    </row>
    <row r="64" ht="15.75" customHeight="1">
      <c r="A64" s="8">
        <f>Kontoplan!B54</f>
        <v>7430</v>
      </c>
      <c r="B64" s="8" t="str">
        <f>Kontoplan!C54</f>
        <v>Gave</v>
      </c>
      <c r="C64" s="9"/>
      <c r="D64" s="9"/>
      <c r="E64" s="16">
        <f t="shared" si="3"/>
        <v>0</v>
      </c>
      <c r="F64" s="9">
        <v>0.0</v>
      </c>
      <c r="G64" s="9">
        <v>0.0</v>
      </c>
      <c r="H64" s="9">
        <v>0.0</v>
      </c>
      <c r="I64" s="9">
        <v>0.0</v>
      </c>
      <c r="J64" s="9">
        <v>0.0</v>
      </c>
      <c r="K64" s="9">
        <v>0.0</v>
      </c>
      <c r="L64" s="9">
        <v>0.0</v>
      </c>
      <c r="M64" s="9">
        <v>0.0</v>
      </c>
      <c r="N64" s="9">
        <v>0.0</v>
      </c>
      <c r="O64" s="9">
        <v>0.0</v>
      </c>
      <c r="P64" s="9">
        <v>0.0</v>
      </c>
      <c r="Q64" s="9">
        <v>0.0</v>
      </c>
      <c r="R64" s="4"/>
      <c r="S64" s="46"/>
      <c r="T64" s="4"/>
      <c r="U64" s="4"/>
      <c r="V64" s="4"/>
      <c r="W64" s="4"/>
      <c r="X64" s="4"/>
      <c r="Y64" s="4"/>
      <c r="Z64" s="4"/>
    </row>
    <row r="65" ht="15.75" customHeight="1">
      <c r="A65" s="8">
        <f>Kontoplan!B55</f>
        <v>7500</v>
      </c>
      <c r="B65" s="8" t="str">
        <f>Kontoplan!C55</f>
        <v>Forsikringspremie</v>
      </c>
      <c r="C65" s="9"/>
      <c r="D65" s="9"/>
      <c r="E65" s="16">
        <f t="shared" si="3"/>
        <v>0</v>
      </c>
      <c r="F65" s="9">
        <v>0.0</v>
      </c>
      <c r="G65" s="9">
        <v>0.0</v>
      </c>
      <c r="H65" s="9">
        <v>0.0</v>
      </c>
      <c r="I65" s="9">
        <v>0.0</v>
      </c>
      <c r="J65" s="9">
        <v>0.0</v>
      </c>
      <c r="K65" s="9">
        <v>0.0</v>
      </c>
      <c r="L65" s="9">
        <v>0.0</v>
      </c>
      <c r="M65" s="9">
        <v>0.0</v>
      </c>
      <c r="N65" s="9">
        <v>0.0</v>
      </c>
      <c r="O65" s="9">
        <v>0.0</v>
      </c>
      <c r="P65" s="9">
        <v>0.0</v>
      </c>
      <c r="Q65" s="9">
        <v>0.0</v>
      </c>
      <c r="R65" s="4"/>
      <c r="S65" s="46"/>
      <c r="T65" s="4"/>
      <c r="U65" s="4"/>
      <c r="V65" s="4"/>
      <c r="W65" s="4"/>
      <c r="X65" s="4"/>
      <c r="Y65" s="4"/>
      <c r="Z65" s="4"/>
    </row>
    <row r="66" ht="15.75" customHeight="1">
      <c r="A66" s="8">
        <f>Kontoplan!B56</f>
        <v>7770</v>
      </c>
      <c r="B66" s="8" t="str">
        <f>Kontoplan!C56</f>
        <v>Bank og kortgebyr</v>
      </c>
      <c r="C66" s="9"/>
      <c r="D66" s="9"/>
      <c r="E66" s="16">
        <f t="shared" si="3"/>
        <v>0</v>
      </c>
      <c r="F66" s="9">
        <v>0.0</v>
      </c>
      <c r="G66" s="9">
        <v>0.0</v>
      </c>
      <c r="H66" s="9">
        <v>0.0</v>
      </c>
      <c r="I66" s="9">
        <v>0.0</v>
      </c>
      <c r="J66" s="9">
        <v>0.0</v>
      </c>
      <c r="K66" s="9">
        <v>0.0</v>
      </c>
      <c r="L66" s="9">
        <v>0.0</v>
      </c>
      <c r="M66" s="9">
        <v>0.0</v>
      </c>
      <c r="N66" s="9">
        <v>0.0</v>
      </c>
      <c r="O66" s="9">
        <v>0.0</v>
      </c>
      <c r="P66" s="9">
        <v>0.0</v>
      </c>
      <c r="Q66" s="9">
        <v>0.0</v>
      </c>
      <c r="R66" s="4"/>
      <c r="S66" s="46"/>
      <c r="T66" s="4"/>
      <c r="U66" s="4"/>
      <c r="V66" s="4"/>
      <c r="W66" s="4"/>
      <c r="X66" s="4"/>
      <c r="Y66" s="4"/>
      <c r="Z66" s="4"/>
    </row>
    <row r="67" ht="15.75" customHeight="1">
      <c r="A67" s="8">
        <f>Kontoplan!B57</f>
        <v>7791</v>
      </c>
      <c r="B67" s="8" t="str">
        <f>Kontoplan!C57</f>
        <v>Internstøtte grupper</v>
      </c>
      <c r="C67" s="9"/>
      <c r="D67" s="9"/>
      <c r="E67" s="16">
        <f t="shared" si="3"/>
        <v>0</v>
      </c>
      <c r="F67" s="9">
        <v>0.0</v>
      </c>
      <c r="G67" s="9">
        <v>0.0</v>
      </c>
      <c r="H67" s="9">
        <v>0.0</v>
      </c>
      <c r="I67" s="9">
        <v>0.0</v>
      </c>
      <c r="J67" s="9">
        <v>0.0</v>
      </c>
      <c r="K67" s="9">
        <v>0.0</v>
      </c>
      <c r="L67" s="9">
        <v>0.0</v>
      </c>
      <c r="M67" s="9">
        <v>0.0</v>
      </c>
      <c r="N67" s="9">
        <v>0.0</v>
      </c>
      <c r="O67" s="9">
        <v>0.0</v>
      </c>
      <c r="P67" s="9">
        <v>0.0</v>
      </c>
      <c r="Q67" s="9">
        <v>0.0</v>
      </c>
      <c r="R67" s="4"/>
      <c r="S67" s="46"/>
      <c r="T67" s="4"/>
      <c r="U67" s="4"/>
      <c r="V67" s="4"/>
      <c r="W67" s="4"/>
      <c r="X67" s="4"/>
      <c r="Y67" s="4"/>
      <c r="Z67" s="4"/>
    </row>
    <row r="68" ht="15.75" customHeight="1">
      <c r="A68" s="8">
        <f>Kontoplan!B58</f>
        <v>8050</v>
      </c>
      <c r="B68" s="8" t="str">
        <f>Kontoplan!C58</f>
        <v>Annen renteinntekt</v>
      </c>
      <c r="C68" s="9"/>
      <c r="D68" s="9"/>
      <c r="E68" s="16">
        <f t="shared" si="3"/>
        <v>0</v>
      </c>
      <c r="F68" s="9">
        <v>0.0</v>
      </c>
      <c r="G68" s="9">
        <v>0.0</v>
      </c>
      <c r="H68" s="9">
        <v>0.0</v>
      </c>
      <c r="I68" s="9">
        <v>0.0</v>
      </c>
      <c r="J68" s="9">
        <v>0.0</v>
      </c>
      <c r="K68" s="9">
        <v>0.0</v>
      </c>
      <c r="L68" s="9">
        <v>0.0</v>
      </c>
      <c r="M68" s="9">
        <v>0.0</v>
      </c>
      <c r="N68" s="9">
        <v>0.0</v>
      </c>
      <c r="O68" s="9">
        <v>0.0</v>
      </c>
      <c r="P68" s="9">
        <v>0.0</v>
      </c>
      <c r="Q68" s="9">
        <v>0.0</v>
      </c>
      <c r="R68" s="4"/>
      <c r="S68" s="46"/>
      <c r="T68" s="4"/>
      <c r="U68" s="4"/>
      <c r="V68" s="4"/>
      <c r="W68" s="4"/>
      <c r="X68" s="4"/>
      <c r="Y68" s="4"/>
      <c r="Z68" s="4"/>
    </row>
    <row r="69" ht="15.75" customHeight="1">
      <c r="A69" s="8">
        <f>Kontoplan!B59</f>
        <v>8150</v>
      </c>
      <c r="B69" s="8" t="str">
        <f>Kontoplan!C59</f>
        <v>Annen rentekostnad</v>
      </c>
      <c r="C69" s="9"/>
      <c r="D69" s="9"/>
      <c r="E69" s="16">
        <f t="shared" si="3"/>
        <v>0</v>
      </c>
      <c r="F69" s="9">
        <v>0.0</v>
      </c>
      <c r="G69" s="9">
        <v>0.0</v>
      </c>
      <c r="H69" s="9">
        <v>0.0</v>
      </c>
      <c r="I69" s="9">
        <v>0.0</v>
      </c>
      <c r="J69" s="9">
        <v>0.0</v>
      </c>
      <c r="K69" s="9">
        <v>0.0</v>
      </c>
      <c r="L69" s="9">
        <v>0.0</v>
      </c>
      <c r="M69" s="9">
        <v>0.0</v>
      </c>
      <c r="N69" s="9">
        <v>0.0</v>
      </c>
      <c r="O69" s="9">
        <v>0.0</v>
      </c>
      <c r="P69" s="9">
        <v>0.0</v>
      </c>
      <c r="Q69" s="9">
        <v>0.0</v>
      </c>
      <c r="R69" s="4"/>
      <c r="S69" s="46"/>
      <c r="T69" s="4"/>
      <c r="U69" s="4"/>
      <c r="V69" s="4"/>
      <c r="W69" s="4"/>
      <c r="X69" s="4"/>
      <c r="Y69" s="4"/>
      <c r="Z69" s="4"/>
    </row>
    <row r="70" ht="15.75" customHeight="1">
      <c r="A70" s="8">
        <f>Kontoplan!B60</f>
        <v>8170</v>
      </c>
      <c r="B70" s="8" t="str">
        <f>Kontoplan!C60</f>
        <v>Annen finanskostnad</v>
      </c>
      <c r="C70" s="9"/>
      <c r="D70" s="9"/>
      <c r="E70" s="16">
        <f t="shared" si="3"/>
        <v>0</v>
      </c>
      <c r="F70" s="9">
        <v>0.0</v>
      </c>
      <c r="G70" s="9">
        <v>0.0</v>
      </c>
      <c r="H70" s="9">
        <v>0.0</v>
      </c>
      <c r="I70" s="9">
        <v>0.0</v>
      </c>
      <c r="J70" s="9">
        <v>0.0</v>
      </c>
      <c r="K70" s="9">
        <v>0.0</v>
      </c>
      <c r="L70" s="9">
        <v>0.0</v>
      </c>
      <c r="M70" s="9">
        <v>0.0</v>
      </c>
      <c r="N70" s="9">
        <v>0.0</v>
      </c>
      <c r="O70" s="9">
        <v>0.0</v>
      </c>
      <c r="P70" s="9">
        <v>0.0</v>
      </c>
      <c r="Q70" s="9">
        <v>0.0</v>
      </c>
      <c r="R70" s="4"/>
      <c r="S70" s="46"/>
      <c r="T70" s="4"/>
      <c r="U70" s="4"/>
      <c r="V70" s="4"/>
      <c r="W70" s="4"/>
      <c r="X70" s="4"/>
      <c r="Y70" s="4"/>
      <c r="Z70" s="4"/>
    </row>
    <row r="71" ht="15.75" customHeight="1">
      <c r="A71" s="4"/>
      <c r="B71" s="4"/>
      <c r="C71" s="12"/>
      <c r="D71" s="12"/>
      <c r="E71" s="12"/>
      <c r="F71" s="12"/>
      <c r="G71" s="12"/>
      <c r="H71" s="12"/>
      <c r="I71" s="12"/>
      <c r="J71" s="12"/>
      <c r="K71" s="12"/>
      <c r="L71" s="12"/>
      <c r="M71" s="12"/>
      <c r="N71" s="12"/>
      <c r="O71" s="12"/>
      <c r="P71" s="12"/>
      <c r="Q71" s="12"/>
      <c r="R71" s="4"/>
      <c r="S71" s="4"/>
      <c r="T71" s="4"/>
      <c r="U71" s="4"/>
      <c r="V71" s="4"/>
      <c r="W71" s="4"/>
      <c r="X71" s="4"/>
      <c r="Y71" s="4"/>
      <c r="Z71" s="4"/>
    </row>
    <row r="72" ht="15.75" customHeight="1">
      <c r="A72" s="13" t="s">
        <v>32</v>
      </c>
      <c r="B72" s="14"/>
      <c r="C72" s="15">
        <f t="shared" ref="C72:Q72" si="4">SUM(C39:C71)</f>
        <v>0</v>
      </c>
      <c r="D72" s="15">
        <f t="shared" si="4"/>
        <v>0</v>
      </c>
      <c r="E72" s="16">
        <f t="shared" si="4"/>
        <v>130500</v>
      </c>
      <c r="F72" s="15">
        <f t="shared" si="4"/>
        <v>1250</v>
      </c>
      <c r="G72" s="15">
        <f t="shared" si="4"/>
        <v>43500</v>
      </c>
      <c r="H72" s="15">
        <f t="shared" si="4"/>
        <v>30000</v>
      </c>
      <c r="I72" s="15">
        <f t="shared" si="4"/>
        <v>0</v>
      </c>
      <c r="J72" s="15">
        <f t="shared" si="4"/>
        <v>0</v>
      </c>
      <c r="K72" s="15">
        <f t="shared" si="4"/>
        <v>0</v>
      </c>
      <c r="L72" s="15">
        <f t="shared" si="4"/>
        <v>0</v>
      </c>
      <c r="M72" s="15">
        <f t="shared" si="4"/>
        <v>38750</v>
      </c>
      <c r="N72" s="15">
        <f t="shared" si="4"/>
        <v>6000</v>
      </c>
      <c r="O72" s="15">
        <f t="shared" si="4"/>
        <v>11000</v>
      </c>
      <c r="P72" s="15">
        <f t="shared" si="4"/>
        <v>0</v>
      </c>
      <c r="Q72" s="15">
        <f t="shared" si="4"/>
        <v>0</v>
      </c>
      <c r="R72" s="4"/>
      <c r="S72" s="46"/>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13" t="s">
        <v>33</v>
      </c>
      <c r="B74" s="14"/>
      <c r="C74" s="15">
        <f t="shared" ref="C74:Q74" si="5">C32+C72</f>
        <v>0</v>
      </c>
      <c r="D74" s="15">
        <f t="shared" si="5"/>
        <v>0</v>
      </c>
      <c r="E74" s="16">
        <f t="shared" si="5"/>
        <v>38500</v>
      </c>
      <c r="F74" s="15">
        <f t="shared" si="5"/>
        <v>1250</v>
      </c>
      <c r="G74" s="15">
        <f t="shared" si="5"/>
        <v>15500</v>
      </c>
      <c r="H74" s="15">
        <f t="shared" si="5"/>
        <v>5000</v>
      </c>
      <c r="I74" s="15">
        <f t="shared" si="5"/>
        <v>0</v>
      </c>
      <c r="J74" s="15">
        <f t="shared" si="5"/>
        <v>0</v>
      </c>
      <c r="K74" s="15">
        <f t="shared" si="5"/>
        <v>0</v>
      </c>
      <c r="L74" s="15">
        <f t="shared" si="5"/>
        <v>0</v>
      </c>
      <c r="M74" s="15">
        <f t="shared" si="5"/>
        <v>38750</v>
      </c>
      <c r="N74" s="15">
        <f t="shared" si="5"/>
        <v>-22000</v>
      </c>
      <c r="O74" s="15">
        <f t="shared" si="5"/>
        <v>0</v>
      </c>
      <c r="P74" s="15">
        <f t="shared" si="5"/>
        <v>0</v>
      </c>
      <c r="Q74" s="15">
        <f t="shared" si="5"/>
        <v>0</v>
      </c>
      <c r="R74" s="4"/>
      <c r="S74" s="46"/>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paperSize="9" orientation="portrait"/>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1.22" defaultRowHeight="15.0"/>
  <cols>
    <col customWidth="1" min="1" max="1" width="10.78"/>
    <col customWidth="1" min="2" max="2" width="24.78"/>
    <col customWidth="1" min="3" max="5" width="12.44"/>
    <col customWidth="1" min="6" max="17" width="10.0"/>
    <col customWidth="1" min="18" max="18" width="2.67"/>
    <col customWidth="1" min="19" max="19" width="83.33"/>
    <col customWidth="1" min="20" max="26" width="10.56"/>
  </cols>
  <sheetData>
    <row r="1" ht="15.75" customHeight="1">
      <c r="A1" s="19" t="s">
        <v>171</v>
      </c>
      <c r="B1" s="20"/>
      <c r="C1" s="20"/>
      <c r="D1" s="20"/>
      <c r="E1" s="20"/>
      <c r="F1" s="20"/>
      <c r="G1" s="20"/>
      <c r="H1" s="20"/>
      <c r="I1" s="20"/>
      <c r="J1" s="20"/>
      <c r="K1" s="20"/>
      <c r="L1" s="20"/>
      <c r="M1" s="20"/>
      <c r="N1" s="20"/>
      <c r="O1" s="20"/>
      <c r="P1" s="20"/>
      <c r="Q1" s="20"/>
      <c r="R1" s="20"/>
      <c r="S1" s="20"/>
      <c r="T1" s="4"/>
      <c r="U1" s="4"/>
      <c r="V1" s="4"/>
      <c r="W1" s="4"/>
      <c r="X1" s="4"/>
      <c r="Y1" s="4"/>
      <c r="Z1" s="4"/>
    </row>
    <row r="2" ht="15.75" customHeight="1">
      <c r="A2" s="21"/>
      <c r="T2" s="4"/>
      <c r="U2" s="4"/>
      <c r="V2" s="4"/>
      <c r="W2" s="4"/>
      <c r="X2" s="4"/>
      <c r="Y2" s="4"/>
      <c r="Z2" s="4"/>
    </row>
    <row r="3" ht="15.75" customHeight="1">
      <c r="A3" s="21"/>
      <c r="T3" s="4"/>
      <c r="U3" s="4"/>
      <c r="V3" s="4"/>
      <c r="W3" s="4"/>
      <c r="X3" s="4"/>
      <c r="Y3" s="4"/>
      <c r="Z3" s="4"/>
    </row>
    <row r="4" ht="15.75" customHeight="1">
      <c r="A4" s="47" t="str">
        <f>Forside!B4</f>
        <v>BI Athletics</v>
      </c>
      <c r="B4" s="20"/>
      <c r="C4" s="20"/>
      <c r="D4" s="20"/>
      <c r="E4" s="20"/>
      <c r="F4" s="20"/>
      <c r="G4" s="20"/>
      <c r="H4" s="20"/>
      <c r="I4" s="20"/>
      <c r="J4" s="20"/>
      <c r="K4" s="20"/>
      <c r="L4" s="20"/>
      <c r="M4" s="20"/>
      <c r="N4" s="20"/>
      <c r="O4" s="20"/>
      <c r="P4" s="20"/>
      <c r="Q4" s="20"/>
      <c r="R4" s="20"/>
      <c r="S4" s="20"/>
      <c r="T4" s="4"/>
      <c r="U4" s="4"/>
      <c r="V4" s="4"/>
      <c r="W4" s="4"/>
      <c r="X4" s="4"/>
      <c r="Y4" s="4"/>
      <c r="Z4" s="4"/>
    </row>
    <row r="5" ht="15.75" customHeight="1">
      <c r="A5" s="21"/>
      <c r="T5" s="4"/>
      <c r="U5" s="4"/>
      <c r="V5" s="4"/>
      <c r="W5" s="4"/>
      <c r="X5" s="4"/>
      <c r="Y5" s="4"/>
      <c r="Z5" s="4"/>
    </row>
    <row r="6" ht="15.75" customHeight="1">
      <c r="A6" s="21"/>
      <c r="T6" s="4"/>
      <c r="U6" s="4"/>
      <c r="V6" s="4"/>
      <c r="W6" s="4"/>
      <c r="X6" s="4"/>
      <c r="Y6" s="4"/>
      <c r="Z6" s="4"/>
    </row>
    <row r="7" ht="15.75" customHeight="1">
      <c r="A7" s="48" t="s">
        <v>162</v>
      </c>
      <c r="B7" s="2"/>
      <c r="C7" s="2"/>
      <c r="D7" s="2"/>
      <c r="E7" s="2"/>
      <c r="F7" s="2"/>
      <c r="G7" s="2"/>
      <c r="H7" s="2"/>
      <c r="I7" s="2"/>
      <c r="J7" s="2"/>
      <c r="K7" s="2"/>
      <c r="L7" s="2"/>
      <c r="M7" s="2"/>
      <c r="N7" s="2"/>
      <c r="O7" s="2"/>
      <c r="P7" s="2"/>
      <c r="Q7" s="2"/>
      <c r="R7" s="2"/>
      <c r="S7" s="2"/>
      <c r="T7" s="4"/>
      <c r="U7" s="4"/>
      <c r="V7" s="4"/>
      <c r="W7" s="4"/>
      <c r="X7" s="4"/>
      <c r="Y7" s="4"/>
      <c r="Z7" s="4"/>
    </row>
    <row r="8" ht="15.75" customHeight="1">
      <c r="A8" s="49" t="str">
        <f>MID(CELL("filename",A1),FIND("]",CELL("filename",A1))+1,255)</f>
        <v>#VALUE!</v>
      </c>
      <c r="B8" s="2"/>
      <c r="C8" s="2"/>
      <c r="D8" s="2"/>
      <c r="E8" s="2"/>
      <c r="F8" s="2"/>
      <c r="G8" s="2"/>
      <c r="H8" s="2"/>
      <c r="I8" s="2"/>
      <c r="J8" s="2"/>
      <c r="K8" s="2"/>
      <c r="L8" s="2"/>
      <c r="M8" s="2"/>
      <c r="N8" s="2"/>
      <c r="O8" s="2"/>
      <c r="P8" s="2"/>
      <c r="Q8" s="2"/>
      <c r="R8" s="2"/>
      <c r="S8" s="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5" t="s">
        <v>2</v>
      </c>
      <c r="B10" s="2"/>
      <c r="C10" s="2"/>
      <c r="D10" s="2"/>
      <c r="E10" s="2"/>
      <c r="F10" s="2"/>
      <c r="G10" s="2"/>
      <c r="H10" s="2"/>
      <c r="I10" s="2"/>
      <c r="J10" s="2"/>
      <c r="K10" s="2"/>
      <c r="L10" s="2"/>
      <c r="M10" s="2"/>
      <c r="N10" s="2"/>
      <c r="O10" s="2"/>
      <c r="P10" s="2"/>
      <c r="Q10" s="2"/>
      <c r="R10" s="2"/>
      <c r="S10" s="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6" t="s">
        <v>3</v>
      </c>
      <c r="B12" s="6" t="s">
        <v>4</v>
      </c>
      <c r="C12" s="6" t="s">
        <v>5</v>
      </c>
      <c r="D12" s="6" t="s">
        <v>6</v>
      </c>
      <c r="E12" s="7" t="s">
        <v>7</v>
      </c>
      <c r="F12" s="6" t="s">
        <v>172</v>
      </c>
      <c r="G12" s="6" t="s">
        <v>173</v>
      </c>
      <c r="H12" s="6" t="s">
        <v>174</v>
      </c>
      <c r="I12" s="6" t="s">
        <v>175</v>
      </c>
      <c r="J12" s="6" t="s">
        <v>176</v>
      </c>
      <c r="K12" s="6" t="s">
        <v>177</v>
      </c>
      <c r="L12" s="6" t="s">
        <v>178</v>
      </c>
      <c r="M12" s="6" t="s">
        <v>179</v>
      </c>
      <c r="N12" s="6" t="s">
        <v>180</v>
      </c>
      <c r="O12" s="6" t="s">
        <v>181</v>
      </c>
      <c r="P12" s="6" t="s">
        <v>182</v>
      </c>
      <c r="Q12" s="6" t="s">
        <v>183</v>
      </c>
      <c r="R12" s="45"/>
      <c r="S12" s="6" t="s">
        <v>184</v>
      </c>
      <c r="T12" s="4"/>
      <c r="U12" s="4"/>
      <c r="V12" s="4"/>
      <c r="W12" s="4"/>
      <c r="X12" s="4"/>
      <c r="Y12" s="4"/>
      <c r="Z12" s="4"/>
    </row>
    <row r="13" ht="15.75" customHeight="1">
      <c r="A13" s="8">
        <f>Kontoplan!B11</f>
        <v>3000</v>
      </c>
      <c r="B13" s="8" t="str">
        <f>Kontoplan!C11</f>
        <v>Salgsinntekter, avgiftspliktig</v>
      </c>
      <c r="C13" s="9"/>
      <c r="D13" s="9"/>
      <c r="E13" s="16">
        <f t="shared" ref="E13:E30" si="1">SUM(F13:Q13)</f>
        <v>0</v>
      </c>
      <c r="F13" s="9">
        <v>0.0</v>
      </c>
      <c r="G13" s="9">
        <v>0.0</v>
      </c>
      <c r="H13" s="9">
        <v>0.0</v>
      </c>
      <c r="I13" s="9">
        <v>0.0</v>
      </c>
      <c r="J13" s="9">
        <v>0.0</v>
      </c>
      <c r="K13" s="9">
        <v>0.0</v>
      </c>
      <c r="L13" s="9">
        <v>0.0</v>
      </c>
      <c r="M13" s="9">
        <v>0.0</v>
      </c>
      <c r="N13" s="9">
        <v>0.0</v>
      </c>
      <c r="O13" s="9">
        <v>0.0</v>
      </c>
      <c r="P13" s="9">
        <v>0.0</v>
      </c>
      <c r="Q13" s="9">
        <v>0.0</v>
      </c>
      <c r="R13" s="4"/>
      <c r="S13" s="46"/>
      <c r="T13" s="4"/>
      <c r="U13" s="4"/>
      <c r="V13" s="4"/>
      <c r="W13" s="4"/>
      <c r="X13" s="4"/>
      <c r="Y13" s="4"/>
      <c r="Z13" s="4"/>
    </row>
    <row r="14" ht="15.75" customHeight="1">
      <c r="A14" s="8">
        <f>Kontoplan!B12</f>
        <v>3009</v>
      </c>
      <c r="B14" s="8" t="str">
        <f>Kontoplan!C12</f>
        <v>Sponsorinntekt</v>
      </c>
      <c r="C14" s="9"/>
      <c r="D14" s="9"/>
      <c r="E14" s="16">
        <f t="shared" si="1"/>
        <v>-20000</v>
      </c>
      <c r="F14" s="9">
        <v>0.0</v>
      </c>
      <c r="G14" s="9">
        <v>0.0</v>
      </c>
      <c r="H14" s="9">
        <v>0.0</v>
      </c>
      <c r="I14" s="9">
        <v>0.0</v>
      </c>
      <c r="J14" s="9">
        <v>0.0</v>
      </c>
      <c r="K14" s="9">
        <v>0.0</v>
      </c>
      <c r="L14" s="9">
        <v>0.0</v>
      </c>
      <c r="M14" s="9">
        <v>0.0</v>
      </c>
      <c r="N14" s="9">
        <v>0.0</v>
      </c>
      <c r="O14" s="9">
        <v>-20000.0</v>
      </c>
      <c r="P14" s="9">
        <v>0.0</v>
      </c>
      <c r="Q14" s="9">
        <v>0.0</v>
      </c>
      <c r="R14" s="4"/>
      <c r="S14" s="46"/>
      <c r="T14" s="4"/>
      <c r="U14" s="4"/>
      <c r="V14" s="4"/>
      <c r="W14" s="4"/>
      <c r="X14" s="4"/>
      <c r="Y14" s="4"/>
      <c r="Z14" s="4"/>
    </row>
    <row r="15" ht="15.75" customHeight="1">
      <c r="A15" s="8">
        <f>Kontoplan!B13</f>
        <v>3100</v>
      </c>
      <c r="B15" s="8" t="str">
        <f>Kontoplan!C13</f>
        <v>Salgsinntekter, avgiftsfri</v>
      </c>
      <c r="C15" s="9"/>
      <c r="D15" s="9"/>
      <c r="E15" s="16">
        <f t="shared" si="1"/>
        <v>-84216</v>
      </c>
      <c r="F15" s="9">
        <v>-21415.0</v>
      </c>
      <c r="G15" s="9">
        <v>0.0</v>
      </c>
      <c r="H15" s="9">
        <v>0.0</v>
      </c>
      <c r="I15" s="9">
        <v>0.0</v>
      </c>
      <c r="J15" s="9">
        <v>0.0</v>
      </c>
      <c r="K15" s="9">
        <v>0.0</v>
      </c>
      <c r="L15" s="9">
        <v>0.0</v>
      </c>
      <c r="M15" s="9">
        <v>0.0</v>
      </c>
      <c r="N15" s="9">
        <v>-26801.0</v>
      </c>
      <c r="O15" s="9">
        <v>-36000.0</v>
      </c>
      <c r="P15" s="9">
        <v>0.0</v>
      </c>
      <c r="Q15" s="9">
        <v>0.0</v>
      </c>
      <c r="R15" s="4"/>
      <c r="S15" s="46"/>
      <c r="T15" s="4"/>
      <c r="U15" s="4"/>
      <c r="V15" s="4"/>
      <c r="W15" s="4"/>
      <c r="X15" s="4"/>
      <c r="Y15" s="4"/>
      <c r="Z15" s="4"/>
    </row>
    <row r="16" ht="15.75" customHeight="1">
      <c r="A16" s="8">
        <f>Kontoplan!B14</f>
        <v>3101</v>
      </c>
      <c r="B16" s="8" t="str">
        <f>Kontoplan!C14</f>
        <v>Dugnad</v>
      </c>
      <c r="C16" s="9"/>
      <c r="D16" s="9"/>
      <c r="E16" s="16">
        <f t="shared" si="1"/>
        <v>-52000</v>
      </c>
      <c r="F16" s="9">
        <v>0.0</v>
      </c>
      <c r="G16" s="9">
        <v>0.0</v>
      </c>
      <c r="H16" s="9">
        <v>-32000.0</v>
      </c>
      <c r="I16" s="9">
        <v>0.0</v>
      </c>
      <c r="J16" s="9">
        <v>0.0</v>
      </c>
      <c r="K16" s="9">
        <v>0.0</v>
      </c>
      <c r="L16" s="9">
        <v>0.0</v>
      </c>
      <c r="M16" s="9">
        <v>0.0</v>
      </c>
      <c r="N16" s="9">
        <v>0.0</v>
      </c>
      <c r="O16" s="9">
        <v>0.0</v>
      </c>
      <c r="P16" s="9">
        <v>0.0</v>
      </c>
      <c r="Q16" s="9">
        <v>-20000.0</v>
      </c>
      <c r="R16" s="4"/>
      <c r="S16" s="46"/>
      <c r="T16" s="4"/>
      <c r="U16" s="4"/>
      <c r="V16" s="4"/>
      <c r="W16" s="4"/>
      <c r="X16" s="4"/>
      <c r="Y16" s="4"/>
      <c r="Z16" s="4"/>
    </row>
    <row r="17" ht="15.75" customHeight="1">
      <c r="A17" s="8">
        <f>Kontoplan!B15</f>
        <v>3410</v>
      </c>
      <c r="B17" s="8" t="str">
        <f>Kontoplan!C15</f>
        <v>Tilskudd fra Oslo Kommune</v>
      </c>
      <c r="C17" s="9"/>
      <c r="D17" s="9"/>
      <c r="E17" s="16">
        <f t="shared" si="1"/>
        <v>0</v>
      </c>
      <c r="F17" s="9">
        <v>0.0</v>
      </c>
      <c r="G17" s="9">
        <v>0.0</v>
      </c>
      <c r="H17" s="9">
        <v>0.0</v>
      </c>
      <c r="I17" s="9">
        <v>0.0</v>
      </c>
      <c r="J17" s="9">
        <v>0.0</v>
      </c>
      <c r="K17" s="9">
        <v>0.0</v>
      </c>
      <c r="L17" s="9">
        <v>0.0</v>
      </c>
      <c r="M17" s="9">
        <v>0.0</v>
      </c>
      <c r="N17" s="9">
        <v>0.0</v>
      </c>
      <c r="O17" s="9">
        <v>0.0</v>
      </c>
      <c r="P17" s="9">
        <v>0.0</v>
      </c>
      <c r="Q17" s="9">
        <v>0.0</v>
      </c>
      <c r="R17" s="4"/>
      <c r="S17" s="46"/>
      <c r="T17" s="4"/>
      <c r="U17" s="4"/>
      <c r="V17" s="4"/>
      <c r="W17" s="4"/>
      <c r="X17" s="4"/>
      <c r="Y17" s="4"/>
      <c r="Z17" s="4"/>
    </row>
    <row r="18" ht="15.75" customHeight="1">
      <c r="A18" s="8">
        <f>Kontoplan!B16</f>
        <v>3420</v>
      </c>
      <c r="B18" s="8" t="str">
        <f>Kontoplan!C16</f>
        <v>Momskompensasjon</v>
      </c>
      <c r="C18" s="9"/>
      <c r="D18" s="9"/>
      <c r="E18" s="16">
        <f t="shared" si="1"/>
        <v>0</v>
      </c>
      <c r="F18" s="9">
        <v>0.0</v>
      </c>
      <c r="G18" s="9">
        <v>0.0</v>
      </c>
      <c r="H18" s="9">
        <v>0.0</v>
      </c>
      <c r="I18" s="9">
        <v>0.0</v>
      </c>
      <c r="J18" s="9">
        <v>0.0</v>
      </c>
      <c r="K18" s="9">
        <v>0.0</v>
      </c>
      <c r="L18" s="9">
        <v>0.0</v>
      </c>
      <c r="M18" s="9">
        <v>0.0</v>
      </c>
      <c r="N18" s="9">
        <v>0.0</v>
      </c>
      <c r="O18" s="9">
        <v>0.0</v>
      </c>
      <c r="P18" s="9">
        <v>0.0</v>
      </c>
      <c r="Q18" s="9">
        <v>0.0</v>
      </c>
      <c r="R18" s="4"/>
      <c r="S18" s="46"/>
      <c r="T18" s="4"/>
      <c r="U18" s="4"/>
      <c r="V18" s="4"/>
      <c r="W18" s="4"/>
      <c r="X18" s="4"/>
      <c r="Y18" s="4"/>
      <c r="Z18" s="4"/>
    </row>
    <row r="19" ht="15.75" customHeight="1">
      <c r="A19" s="8">
        <f>Kontoplan!B17</f>
        <v>3430</v>
      </c>
      <c r="B19" s="8" t="str">
        <f>Kontoplan!C17</f>
        <v>Grasrotandelen Norsk Tipping</v>
      </c>
      <c r="C19" s="9"/>
      <c r="D19" s="9"/>
      <c r="E19" s="16">
        <f t="shared" si="1"/>
        <v>0</v>
      </c>
      <c r="F19" s="9">
        <v>0.0</v>
      </c>
      <c r="G19" s="9">
        <v>0.0</v>
      </c>
      <c r="H19" s="9">
        <v>0.0</v>
      </c>
      <c r="I19" s="9">
        <v>0.0</v>
      </c>
      <c r="J19" s="9">
        <v>0.0</v>
      </c>
      <c r="K19" s="9">
        <v>0.0</v>
      </c>
      <c r="L19" s="9">
        <v>0.0</v>
      </c>
      <c r="M19" s="9">
        <v>0.0</v>
      </c>
      <c r="N19" s="9">
        <v>0.0</v>
      </c>
      <c r="O19" s="9">
        <v>0.0</v>
      </c>
      <c r="P19" s="9">
        <v>0.0</v>
      </c>
      <c r="Q19" s="9">
        <v>0.0</v>
      </c>
      <c r="R19" s="4"/>
      <c r="S19" s="46"/>
      <c r="T19" s="4"/>
      <c r="U19" s="4"/>
      <c r="V19" s="4"/>
      <c r="W19" s="4"/>
      <c r="X19" s="4"/>
      <c r="Y19" s="4"/>
      <c r="Z19" s="4"/>
    </row>
    <row r="20" ht="15.75" customHeight="1">
      <c r="A20" s="8">
        <f>Kontoplan!B18</f>
        <v>3900</v>
      </c>
      <c r="B20" s="8" t="str">
        <f>Kontoplan!C18</f>
        <v>Annen driftsrelatert inntekt</v>
      </c>
      <c r="C20" s="9"/>
      <c r="D20" s="9"/>
      <c r="E20" s="16">
        <f t="shared" si="1"/>
        <v>0</v>
      </c>
      <c r="F20" s="9">
        <v>0.0</v>
      </c>
      <c r="G20" s="9">
        <v>0.0</v>
      </c>
      <c r="H20" s="9">
        <v>0.0</v>
      </c>
      <c r="I20" s="9">
        <v>0.0</v>
      </c>
      <c r="J20" s="9">
        <v>0.0</v>
      </c>
      <c r="K20" s="9">
        <v>0.0</v>
      </c>
      <c r="L20" s="9">
        <v>0.0</v>
      </c>
      <c r="M20" s="9">
        <v>0.0</v>
      </c>
      <c r="N20" s="9">
        <v>0.0</v>
      </c>
      <c r="O20" s="9">
        <v>0.0</v>
      </c>
      <c r="P20" s="9">
        <v>0.0</v>
      </c>
      <c r="Q20" s="9">
        <v>0.0</v>
      </c>
      <c r="R20" s="4"/>
      <c r="S20" s="46"/>
      <c r="T20" s="4"/>
      <c r="U20" s="4"/>
      <c r="V20" s="4"/>
      <c r="W20" s="4"/>
      <c r="X20" s="4"/>
      <c r="Y20" s="4"/>
      <c r="Z20" s="4"/>
    </row>
    <row r="21" ht="15.75" customHeight="1">
      <c r="A21" s="8">
        <f>Kontoplan!B19</f>
        <v>3901</v>
      </c>
      <c r="B21" s="8" t="str">
        <f>Kontoplan!C19</f>
        <v>Internstøtte BI Athletics</v>
      </c>
      <c r="C21" s="9"/>
      <c r="D21" s="9"/>
      <c r="E21" s="16">
        <f t="shared" si="1"/>
        <v>-41049</v>
      </c>
      <c r="F21" s="9">
        <v>-3750.0</v>
      </c>
      <c r="G21" s="9">
        <v>0.0</v>
      </c>
      <c r="H21" s="9">
        <v>-5000.0</v>
      </c>
      <c r="I21" s="9">
        <v>0.0</v>
      </c>
      <c r="J21" s="9">
        <v>0.0</v>
      </c>
      <c r="K21" s="9">
        <v>-3000.0</v>
      </c>
      <c r="L21" s="9">
        <v>0.0</v>
      </c>
      <c r="M21" s="9">
        <v>0.0</v>
      </c>
      <c r="N21" s="9">
        <v>-13949.0</v>
      </c>
      <c r="O21" s="9">
        <v>-14350.0</v>
      </c>
      <c r="P21" s="9">
        <v>0.0</v>
      </c>
      <c r="Q21" s="9">
        <v>-1000.0</v>
      </c>
      <c r="R21" s="4"/>
      <c r="S21" s="46"/>
      <c r="T21" s="4"/>
      <c r="U21" s="4"/>
      <c r="V21" s="4"/>
      <c r="W21" s="4"/>
      <c r="X21" s="4"/>
      <c r="Y21" s="4"/>
      <c r="Z21" s="4"/>
    </row>
    <row r="22" ht="15.75" customHeight="1">
      <c r="A22" s="8">
        <f>Kontoplan!B20</f>
        <v>3920</v>
      </c>
      <c r="B22" s="8" t="str">
        <f>Kontoplan!C20</f>
        <v>Medlemskontingent</v>
      </c>
      <c r="C22" s="9"/>
      <c r="D22" s="9"/>
      <c r="E22" s="16">
        <f t="shared" si="1"/>
        <v>0</v>
      </c>
      <c r="F22" s="9">
        <v>0.0</v>
      </c>
      <c r="G22" s="9">
        <v>0.0</v>
      </c>
      <c r="H22" s="9">
        <v>0.0</v>
      </c>
      <c r="I22" s="9">
        <v>0.0</v>
      </c>
      <c r="J22" s="9">
        <v>0.0</v>
      </c>
      <c r="K22" s="9">
        <v>0.0</v>
      </c>
      <c r="L22" s="9">
        <v>0.0</v>
      </c>
      <c r="M22" s="9">
        <v>0.0</v>
      </c>
      <c r="N22" s="9">
        <v>0.0</v>
      </c>
      <c r="O22" s="9">
        <v>0.0</v>
      </c>
      <c r="P22" s="9">
        <v>0.0</v>
      </c>
      <c r="Q22" s="9">
        <v>0.0</v>
      </c>
      <c r="R22" s="4"/>
      <c r="S22" s="46"/>
      <c r="T22" s="4"/>
      <c r="U22" s="4"/>
      <c r="V22" s="4"/>
      <c r="W22" s="4"/>
      <c r="X22" s="4"/>
      <c r="Y22" s="4"/>
      <c r="Z22" s="4"/>
    </row>
    <row r="23" ht="15.75" customHeight="1">
      <c r="A23" s="8">
        <f>Kontoplan!B21</f>
        <v>3921</v>
      </c>
      <c r="B23" s="8" t="str">
        <f>Kontoplan!C21</f>
        <v>Gruppeavgift</v>
      </c>
      <c r="C23" s="9"/>
      <c r="D23" s="9"/>
      <c r="E23" s="16">
        <f t="shared" si="1"/>
        <v>-2000</v>
      </c>
      <c r="F23" s="9">
        <v>0.0</v>
      </c>
      <c r="G23" s="9">
        <v>0.0</v>
      </c>
      <c r="H23" s="9">
        <v>0.0</v>
      </c>
      <c r="I23" s="9">
        <v>0.0</v>
      </c>
      <c r="J23" s="9">
        <v>0.0</v>
      </c>
      <c r="K23" s="9">
        <v>0.0</v>
      </c>
      <c r="L23" s="9">
        <v>0.0</v>
      </c>
      <c r="M23" s="9">
        <v>0.0</v>
      </c>
      <c r="N23" s="9">
        <v>0.0</v>
      </c>
      <c r="O23" s="9">
        <v>0.0</v>
      </c>
      <c r="P23" s="9">
        <v>-2000.0</v>
      </c>
      <c r="Q23" s="9">
        <v>0.0</v>
      </c>
      <c r="R23" s="4"/>
      <c r="S23" s="46"/>
      <c r="T23" s="4"/>
      <c r="U23" s="4"/>
      <c r="V23" s="4"/>
      <c r="W23" s="4"/>
      <c r="X23" s="4"/>
      <c r="Y23" s="4"/>
      <c r="Z23" s="4"/>
    </row>
    <row r="24" ht="15.75" customHeight="1">
      <c r="A24" s="8">
        <f>Kontoplan!B22</f>
        <v>3930</v>
      </c>
      <c r="B24" s="8" t="str">
        <f>Kontoplan!C22</f>
        <v>Treningsavgift</v>
      </c>
      <c r="C24" s="9"/>
      <c r="D24" s="9"/>
      <c r="E24" s="16">
        <f t="shared" si="1"/>
        <v>0</v>
      </c>
      <c r="F24" s="9">
        <v>0.0</v>
      </c>
      <c r="G24" s="9">
        <v>0.0</v>
      </c>
      <c r="H24" s="9">
        <v>0.0</v>
      </c>
      <c r="I24" s="9">
        <v>0.0</v>
      </c>
      <c r="J24" s="9">
        <v>0.0</v>
      </c>
      <c r="K24" s="9">
        <v>0.0</v>
      </c>
      <c r="L24" s="9">
        <v>0.0</v>
      </c>
      <c r="M24" s="9">
        <v>0.0</v>
      </c>
      <c r="N24" s="9">
        <v>0.0</v>
      </c>
      <c r="O24" s="9">
        <v>0.0</v>
      </c>
      <c r="P24" s="9">
        <v>0.0</v>
      </c>
      <c r="Q24" s="9">
        <v>0.0</v>
      </c>
      <c r="R24" s="4"/>
      <c r="S24" s="46"/>
      <c r="T24" s="4"/>
      <c r="U24" s="4"/>
      <c r="V24" s="4"/>
      <c r="W24" s="4"/>
      <c r="X24" s="4"/>
      <c r="Y24" s="4"/>
      <c r="Z24" s="4"/>
    </row>
    <row r="25" ht="15.75" customHeight="1">
      <c r="A25" s="8">
        <f>Kontoplan!B23</f>
        <v>3990</v>
      </c>
      <c r="B25" s="8" t="str">
        <f>Kontoplan!C23</f>
        <v>Kontingent fra BI-studenter</v>
      </c>
      <c r="C25" s="9"/>
      <c r="D25" s="9"/>
      <c r="E25" s="16">
        <f t="shared" si="1"/>
        <v>0</v>
      </c>
      <c r="F25" s="9">
        <v>0.0</v>
      </c>
      <c r="G25" s="9">
        <v>0.0</v>
      </c>
      <c r="H25" s="9">
        <v>0.0</v>
      </c>
      <c r="I25" s="9">
        <v>0.0</v>
      </c>
      <c r="J25" s="9">
        <v>0.0</v>
      </c>
      <c r="K25" s="9">
        <v>0.0</v>
      </c>
      <c r="L25" s="9">
        <v>0.0</v>
      </c>
      <c r="M25" s="9">
        <v>0.0</v>
      </c>
      <c r="N25" s="9">
        <v>0.0</v>
      </c>
      <c r="O25" s="9">
        <v>0.0</v>
      </c>
      <c r="P25" s="9">
        <v>0.0</v>
      </c>
      <c r="Q25" s="9">
        <v>0.0</v>
      </c>
      <c r="R25" s="4"/>
      <c r="S25" s="46"/>
      <c r="T25" s="4"/>
      <c r="U25" s="4"/>
      <c r="V25" s="4"/>
      <c r="W25" s="4"/>
      <c r="X25" s="4"/>
      <c r="Y25" s="4"/>
      <c r="Z25" s="4"/>
    </row>
    <row r="26" ht="15.75" customHeight="1">
      <c r="A26" s="8">
        <f>Kontoplan!B24</f>
        <v>3991</v>
      </c>
      <c r="B26" s="8" t="str">
        <f>Kontoplan!C24</f>
        <v>Støtte fra BISO</v>
      </c>
      <c r="C26" s="9"/>
      <c r="D26" s="9"/>
      <c r="E26" s="16">
        <f t="shared" si="1"/>
        <v>0</v>
      </c>
      <c r="F26" s="9">
        <v>0.0</v>
      </c>
      <c r="G26" s="9">
        <v>0.0</v>
      </c>
      <c r="H26" s="9">
        <v>0.0</v>
      </c>
      <c r="I26" s="9">
        <v>0.0</v>
      </c>
      <c r="J26" s="9">
        <v>0.0</v>
      </c>
      <c r="K26" s="9">
        <v>0.0</v>
      </c>
      <c r="L26" s="9">
        <v>0.0</v>
      </c>
      <c r="M26" s="9">
        <v>0.0</v>
      </c>
      <c r="N26" s="9">
        <v>0.0</v>
      </c>
      <c r="O26" s="9">
        <v>0.0</v>
      </c>
      <c r="P26" s="9">
        <v>0.0</v>
      </c>
      <c r="Q26" s="9">
        <v>0.0</v>
      </c>
      <c r="R26" s="4"/>
      <c r="S26" s="46"/>
      <c r="T26" s="4"/>
      <c r="U26" s="4"/>
      <c r="V26" s="4"/>
      <c r="W26" s="4"/>
      <c r="X26" s="4"/>
      <c r="Y26" s="4"/>
      <c r="Z26" s="4"/>
    </row>
    <row r="27" ht="15.75" customHeight="1">
      <c r="A27" s="8">
        <f>Kontoplan!B25</f>
        <v>3992</v>
      </c>
      <c r="B27" s="8" t="str">
        <f>Kontoplan!C25</f>
        <v>Støtte fra BI</v>
      </c>
      <c r="C27" s="9"/>
      <c r="D27" s="9"/>
      <c r="E27" s="16">
        <f t="shared" si="1"/>
        <v>0</v>
      </c>
      <c r="F27" s="9">
        <v>0.0</v>
      </c>
      <c r="G27" s="9">
        <v>0.0</v>
      </c>
      <c r="H27" s="9">
        <v>0.0</v>
      </c>
      <c r="I27" s="9">
        <v>0.0</v>
      </c>
      <c r="J27" s="9">
        <v>0.0</v>
      </c>
      <c r="K27" s="9">
        <v>0.0</v>
      </c>
      <c r="L27" s="9">
        <v>0.0</v>
      </c>
      <c r="M27" s="9">
        <v>0.0</v>
      </c>
      <c r="N27" s="9">
        <v>0.0</v>
      </c>
      <c r="O27" s="9">
        <v>0.0</v>
      </c>
      <c r="P27" s="9">
        <v>0.0</v>
      </c>
      <c r="Q27" s="9">
        <v>0.0</v>
      </c>
      <c r="R27" s="4"/>
      <c r="S27" s="46"/>
      <c r="T27" s="4"/>
      <c r="U27" s="4"/>
      <c r="V27" s="4"/>
      <c r="W27" s="4"/>
      <c r="X27" s="4"/>
      <c r="Y27" s="4"/>
      <c r="Z27" s="4"/>
    </row>
    <row r="28" ht="15.75" customHeight="1">
      <c r="A28" s="8">
        <f>Kontoplan!B26</f>
        <v>3993</v>
      </c>
      <c r="B28" s="8" t="str">
        <f>Kontoplan!C26</f>
        <v>Støtte fra Velferdstinget</v>
      </c>
      <c r="C28" s="9"/>
      <c r="D28" s="9"/>
      <c r="E28" s="16">
        <f t="shared" si="1"/>
        <v>0</v>
      </c>
      <c r="F28" s="9">
        <v>0.0</v>
      </c>
      <c r="G28" s="9">
        <v>0.0</v>
      </c>
      <c r="H28" s="9">
        <v>0.0</v>
      </c>
      <c r="I28" s="9">
        <v>0.0</v>
      </c>
      <c r="J28" s="9">
        <v>0.0</v>
      </c>
      <c r="K28" s="9">
        <v>0.0</v>
      </c>
      <c r="L28" s="9">
        <v>0.0</v>
      </c>
      <c r="M28" s="9">
        <v>0.0</v>
      </c>
      <c r="N28" s="9">
        <v>0.0</v>
      </c>
      <c r="O28" s="9">
        <v>0.0</v>
      </c>
      <c r="P28" s="9">
        <v>0.0</v>
      </c>
      <c r="Q28" s="9">
        <v>0.0</v>
      </c>
      <c r="R28" s="4"/>
      <c r="S28" s="46"/>
      <c r="T28" s="4"/>
      <c r="U28" s="4"/>
      <c r="V28" s="4"/>
      <c r="W28" s="4"/>
      <c r="X28" s="4"/>
      <c r="Y28" s="4"/>
      <c r="Z28" s="4"/>
    </row>
    <row r="29" ht="15.75" customHeight="1">
      <c r="A29" s="8">
        <f>Kontoplan!B27</f>
        <v>3994</v>
      </c>
      <c r="B29" s="8" t="str">
        <f>Kontoplan!C27</f>
        <v>Støtte fra NSI</v>
      </c>
      <c r="C29" s="9"/>
      <c r="D29" s="9"/>
      <c r="E29" s="16">
        <f t="shared" si="1"/>
        <v>-12000</v>
      </c>
      <c r="F29" s="9">
        <v>0.0</v>
      </c>
      <c r="G29" s="9">
        <v>0.0</v>
      </c>
      <c r="H29" s="9">
        <v>0.0</v>
      </c>
      <c r="I29" s="9">
        <v>0.0</v>
      </c>
      <c r="J29" s="9">
        <v>0.0</v>
      </c>
      <c r="K29" s="9">
        <v>0.0</v>
      </c>
      <c r="L29" s="9">
        <v>0.0</v>
      </c>
      <c r="M29" s="9">
        <v>0.0</v>
      </c>
      <c r="N29" s="9">
        <v>0.0</v>
      </c>
      <c r="O29" s="9">
        <v>-12000.0</v>
      </c>
      <c r="P29" s="9">
        <v>0.0</v>
      </c>
      <c r="Q29" s="9">
        <v>0.0</v>
      </c>
      <c r="R29" s="4"/>
      <c r="S29" s="46"/>
      <c r="T29" s="4"/>
      <c r="U29" s="4"/>
      <c r="V29" s="4"/>
      <c r="W29" s="4"/>
      <c r="X29" s="4"/>
      <c r="Y29" s="4"/>
      <c r="Z29" s="4"/>
    </row>
    <row r="30" ht="15.75" customHeight="1">
      <c r="A30" s="8">
        <f>Kontoplan!B28</f>
        <v>3995</v>
      </c>
      <c r="B30" s="8" t="str">
        <f>Kontoplan!C28</f>
        <v>Annen støtte</v>
      </c>
      <c r="C30" s="9"/>
      <c r="D30" s="9"/>
      <c r="E30" s="16">
        <f t="shared" si="1"/>
        <v>0</v>
      </c>
      <c r="F30" s="9">
        <v>0.0</v>
      </c>
      <c r="G30" s="9">
        <v>0.0</v>
      </c>
      <c r="H30" s="9">
        <v>0.0</v>
      </c>
      <c r="I30" s="9">
        <v>0.0</v>
      </c>
      <c r="J30" s="9">
        <v>0.0</v>
      </c>
      <c r="K30" s="9">
        <v>0.0</v>
      </c>
      <c r="L30" s="9">
        <v>0.0</v>
      </c>
      <c r="M30" s="9">
        <v>0.0</v>
      </c>
      <c r="N30" s="9">
        <v>0.0</v>
      </c>
      <c r="O30" s="9">
        <v>0.0</v>
      </c>
      <c r="P30" s="9">
        <v>0.0</v>
      </c>
      <c r="Q30" s="9">
        <v>0.0</v>
      </c>
      <c r="R30" s="4"/>
      <c r="S30" s="46"/>
      <c r="T30" s="4"/>
      <c r="U30" s="4"/>
      <c r="V30" s="4"/>
      <c r="W30" s="4"/>
      <c r="X30" s="4"/>
      <c r="Y30" s="4"/>
      <c r="Z30" s="4"/>
    </row>
    <row r="31" ht="15.75" customHeight="1">
      <c r="A31" s="4"/>
      <c r="B31" s="4"/>
      <c r="C31" s="12"/>
      <c r="D31" s="12"/>
      <c r="E31" s="12"/>
      <c r="F31" s="12"/>
      <c r="G31" s="12"/>
      <c r="H31" s="12"/>
      <c r="I31" s="12"/>
      <c r="J31" s="12"/>
      <c r="K31" s="12"/>
      <c r="L31" s="12"/>
      <c r="M31" s="12"/>
      <c r="N31" s="12"/>
      <c r="O31" s="12"/>
      <c r="P31" s="12"/>
      <c r="Q31" s="12"/>
      <c r="R31" s="4"/>
      <c r="S31" s="4"/>
      <c r="T31" s="4"/>
      <c r="U31" s="4"/>
      <c r="V31" s="4"/>
      <c r="W31" s="4"/>
      <c r="X31" s="4"/>
      <c r="Y31" s="4"/>
      <c r="Z31" s="4"/>
    </row>
    <row r="32" ht="15.75" customHeight="1">
      <c r="A32" s="13" t="s">
        <v>30</v>
      </c>
      <c r="B32" s="14"/>
      <c r="C32" s="15">
        <f t="shared" ref="C32:Q32" si="2">SUM(C13:C31)</f>
        <v>0</v>
      </c>
      <c r="D32" s="15">
        <f t="shared" si="2"/>
        <v>0</v>
      </c>
      <c r="E32" s="16">
        <f t="shared" si="2"/>
        <v>-211265</v>
      </c>
      <c r="F32" s="15">
        <f t="shared" si="2"/>
        <v>-25165</v>
      </c>
      <c r="G32" s="15">
        <f t="shared" si="2"/>
        <v>0</v>
      </c>
      <c r="H32" s="15">
        <f t="shared" si="2"/>
        <v>-37000</v>
      </c>
      <c r="I32" s="15">
        <f t="shared" si="2"/>
        <v>0</v>
      </c>
      <c r="J32" s="15">
        <f t="shared" si="2"/>
        <v>0</v>
      </c>
      <c r="K32" s="15">
        <f t="shared" si="2"/>
        <v>-3000</v>
      </c>
      <c r="L32" s="15">
        <f t="shared" si="2"/>
        <v>0</v>
      </c>
      <c r="M32" s="15">
        <f t="shared" si="2"/>
        <v>0</v>
      </c>
      <c r="N32" s="15">
        <f t="shared" si="2"/>
        <v>-40750</v>
      </c>
      <c r="O32" s="15">
        <f t="shared" si="2"/>
        <v>-82350</v>
      </c>
      <c r="P32" s="15">
        <f t="shared" si="2"/>
        <v>-2000</v>
      </c>
      <c r="Q32" s="15">
        <f t="shared" si="2"/>
        <v>-21000</v>
      </c>
      <c r="R32" s="4"/>
      <c r="S32" s="46"/>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5" t="s">
        <v>31</v>
      </c>
      <c r="B36" s="2"/>
      <c r="C36" s="2"/>
      <c r="D36" s="2"/>
      <c r="E36" s="2"/>
      <c r="F36" s="2"/>
      <c r="G36" s="2"/>
      <c r="H36" s="2"/>
      <c r="I36" s="2"/>
      <c r="J36" s="2"/>
      <c r="K36" s="2"/>
      <c r="L36" s="2"/>
      <c r="M36" s="2"/>
      <c r="N36" s="2"/>
      <c r="O36" s="2"/>
      <c r="P36" s="2"/>
      <c r="Q36" s="2"/>
      <c r="R36" s="2"/>
      <c r="S36" s="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6" t="s">
        <v>3</v>
      </c>
      <c r="B38" s="6" t="s">
        <v>4</v>
      </c>
      <c r="C38" s="6" t="s">
        <v>5</v>
      </c>
      <c r="D38" s="6" t="s">
        <v>6</v>
      </c>
      <c r="E38" s="7" t="s">
        <v>7</v>
      </c>
      <c r="F38" s="6" t="s">
        <v>172</v>
      </c>
      <c r="G38" s="6" t="s">
        <v>173</v>
      </c>
      <c r="H38" s="6" t="s">
        <v>174</v>
      </c>
      <c r="I38" s="6" t="s">
        <v>175</v>
      </c>
      <c r="J38" s="6" t="s">
        <v>176</v>
      </c>
      <c r="K38" s="6" t="s">
        <v>177</v>
      </c>
      <c r="L38" s="6" t="s">
        <v>178</v>
      </c>
      <c r="M38" s="6" t="s">
        <v>179</v>
      </c>
      <c r="N38" s="6" t="s">
        <v>180</v>
      </c>
      <c r="O38" s="6" t="s">
        <v>181</v>
      </c>
      <c r="P38" s="6" t="s">
        <v>182</v>
      </c>
      <c r="Q38" s="6" t="s">
        <v>183</v>
      </c>
      <c r="R38" s="45"/>
      <c r="S38" s="6" t="s">
        <v>184</v>
      </c>
      <c r="T38" s="4"/>
      <c r="U38" s="4"/>
      <c r="V38" s="4"/>
      <c r="W38" s="4"/>
      <c r="X38" s="4"/>
      <c r="Y38" s="4"/>
      <c r="Z38" s="4"/>
    </row>
    <row r="39" ht="15.75" customHeight="1">
      <c r="A39" s="8">
        <f>Kontoplan!B29</f>
        <v>5910</v>
      </c>
      <c r="B39" s="8" t="str">
        <f>Kontoplan!C29</f>
        <v>Lunsjkort</v>
      </c>
      <c r="C39" s="9"/>
      <c r="D39" s="9"/>
      <c r="E39" s="16">
        <f t="shared" ref="E39:E70" si="3">SUM(F39:Q39)</f>
        <v>0</v>
      </c>
      <c r="F39" s="9">
        <v>0.0</v>
      </c>
      <c r="G39" s="9">
        <v>0.0</v>
      </c>
      <c r="H39" s="9">
        <v>0.0</v>
      </c>
      <c r="I39" s="9">
        <v>0.0</v>
      </c>
      <c r="J39" s="9">
        <v>0.0</v>
      </c>
      <c r="K39" s="9">
        <v>0.0</v>
      </c>
      <c r="L39" s="9">
        <v>0.0</v>
      </c>
      <c r="M39" s="9">
        <v>0.0</v>
      </c>
      <c r="N39" s="9">
        <v>0.0</v>
      </c>
      <c r="O39" s="9">
        <v>0.0</v>
      </c>
      <c r="P39" s="9">
        <v>0.0</v>
      </c>
      <c r="Q39" s="9">
        <v>0.0</v>
      </c>
      <c r="R39" s="4"/>
      <c r="S39" s="46"/>
      <c r="T39" s="4"/>
      <c r="U39" s="4"/>
      <c r="V39" s="4"/>
      <c r="W39" s="4"/>
      <c r="X39" s="4"/>
      <c r="Y39" s="4"/>
      <c r="Z39" s="4"/>
    </row>
    <row r="40" ht="15.75" customHeight="1">
      <c r="A40" s="8">
        <f>Kontoplan!B30</f>
        <v>5995</v>
      </c>
      <c r="B40" s="8" t="str">
        <f>Kontoplan!C30</f>
        <v>Styrekostnader</v>
      </c>
      <c r="C40" s="9"/>
      <c r="D40" s="9"/>
      <c r="E40" s="16">
        <f t="shared" si="3"/>
        <v>0</v>
      </c>
      <c r="F40" s="9">
        <v>0.0</v>
      </c>
      <c r="G40" s="9">
        <v>0.0</v>
      </c>
      <c r="H40" s="9">
        <v>0.0</v>
      </c>
      <c r="I40" s="9">
        <v>0.0</v>
      </c>
      <c r="J40" s="9">
        <v>0.0</v>
      </c>
      <c r="K40" s="9">
        <v>0.0</v>
      </c>
      <c r="L40" s="9">
        <v>0.0</v>
      </c>
      <c r="M40" s="9">
        <v>0.0</v>
      </c>
      <c r="N40" s="9">
        <v>0.0</v>
      </c>
      <c r="O40" s="9">
        <v>0.0</v>
      </c>
      <c r="P40" s="9">
        <v>0.0</v>
      </c>
      <c r="Q40" s="9">
        <v>0.0</v>
      </c>
      <c r="R40" s="4"/>
      <c r="S40" s="46"/>
      <c r="T40" s="4"/>
      <c r="U40" s="4"/>
      <c r="V40" s="4"/>
      <c r="W40" s="4"/>
      <c r="X40" s="4"/>
      <c r="Y40" s="4"/>
      <c r="Z40" s="4"/>
    </row>
    <row r="41" ht="15.75" customHeight="1">
      <c r="A41" s="8">
        <f>Kontoplan!B31</f>
        <v>6480</v>
      </c>
      <c r="B41" s="8" t="str">
        <f>Kontoplan!C31</f>
        <v>Leiekostnad idrett</v>
      </c>
      <c r="C41" s="9"/>
      <c r="D41" s="9"/>
      <c r="E41" s="16">
        <f t="shared" si="3"/>
        <v>10340</v>
      </c>
      <c r="F41" s="9">
        <v>2585.0</v>
      </c>
      <c r="G41" s="9">
        <v>0.0</v>
      </c>
      <c r="H41" s="9">
        <v>0.0</v>
      </c>
      <c r="I41" s="9">
        <v>2585.0</v>
      </c>
      <c r="J41" s="9">
        <v>0.0</v>
      </c>
      <c r="K41" s="9">
        <v>0.0</v>
      </c>
      <c r="L41" s="9">
        <v>2585.0</v>
      </c>
      <c r="M41" s="9">
        <v>0.0</v>
      </c>
      <c r="N41" s="9">
        <v>0.0</v>
      </c>
      <c r="O41" s="9">
        <v>2585.0</v>
      </c>
      <c r="P41" s="9">
        <v>0.0</v>
      </c>
      <c r="Q41" s="9">
        <v>0.0</v>
      </c>
      <c r="R41" s="4"/>
      <c r="S41" s="46"/>
      <c r="T41" s="4"/>
      <c r="U41" s="4"/>
      <c r="V41" s="4"/>
      <c r="W41" s="4"/>
      <c r="X41" s="4"/>
      <c r="Y41" s="4"/>
      <c r="Z41" s="4"/>
    </row>
    <row r="42" ht="15.75" customHeight="1">
      <c r="A42" s="8">
        <f>Kontoplan!B32</f>
        <v>6490</v>
      </c>
      <c r="B42" s="8" t="str">
        <f>Kontoplan!C32</f>
        <v>Leiekostnad annen</v>
      </c>
      <c r="C42" s="9"/>
      <c r="D42" s="9"/>
      <c r="E42" s="16">
        <f t="shared" si="3"/>
        <v>60000</v>
      </c>
      <c r="F42" s="9">
        <v>0.0</v>
      </c>
      <c r="G42" s="9">
        <v>0.0</v>
      </c>
      <c r="H42" s="9">
        <v>0.0</v>
      </c>
      <c r="I42" s="9">
        <v>0.0</v>
      </c>
      <c r="J42" s="9">
        <v>0.0</v>
      </c>
      <c r="K42" s="9">
        <v>0.0</v>
      </c>
      <c r="L42" s="9">
        <v>0.0</v>
      </c>
      <c r="M42" s="9">
        <v>0.0</v>
      </c>
      <c r="N42" s="9">
        <v>0.0</v>
      </c>
      <c r="O42" s="9">
        <v>60000.0</v>
      </c>
      <c r="P42" s="9">
        <v>0.0</v>
      </c>
      <c r="Q42" s="9">
        <v>0.0</v>
      </c>
      <c r="R42" s="4"/>
      <c r="S42" s="46"/>
      <c r="T42" s="4"/>
      <c r="U42" s="4"/>
      <c r="V42" s="4"/>
      <c r="W42" s="4"/>
      <c r="X42" s="4"/>
      <c r="Y42" s="4"/>
      <c r="Z42" s="4"/>
    </row>
    <row r="43" ht="15.75" customHeight="1">
      <c r="A43" s="8">
        <f>Kontoplan!B33</f>
        <v>6540</v>
      </c>
      <c r="B43" s="8" t="str">
        <f>Kontoplan!C33</f>
        <v>Idrettsutstyr</v>
      </c>
      <c r="C43" s="9"/>
      <c r="D43" s="9"/>
      <c r="E43" s="16">
        <f t="shared" si="3"/>
        <v>10000</v>
      </c>
      <c r="F43" s="9">
        <v>0.0</v>
      </c>
      <c r="G43" s="9">
        <v>0.0</v>
      </c>
      <c r="H43" s="9">
        <v>5000.0</v>
      </c>
      <c r="I43" s="9">
        <v>0.0</v>
      </c>
      <c r="J43" s="9">
        <v>0.0</v>
      </c>
      <c r="K43" s="9">
        <v>0.0</v>
      </c>
      <c r="L43" s="9">
        <v>0.0</v>
      </c>
      <c r="M43" s="9">
        <v>0.0</v>
      </c>
      <c r="N43" s="9">
        <v>0.0</v>
      </c>
      <c r="O43" s="9">
        <v>5000.0</v>
      </c>
      <c r="P43" s="9">
        <v>0.0</v>
      </c>
      <c r="Q43" s="9">
        <v>0.0</v>
      </c>
      <c r="R43" s="4"/>
      <c r="S43" s="46"/>
      <c r="T43" s="4"/>
      <c r="U43" s="4"/>
      <c r="V43" s="4"/>
      <c r="W43" s="4"/>
      <c r="X43" s="4"/>
      <c r="Y43" s="4"/>
      <c r="Z43" s="4"/>
    </row>
    <row r="44" ht="15.75" customHeight="1">
      <c r="A44" s="8">
        <f>Kontoplan!B34</f>
        <v>6550</v>
      </c>
      <c r="B44" s="8" t="str">
        <f>Kontoplan!C34</f>
        <v>Driftsmateriale</v>
      </c>
      <c r="C44" s="9"/>
      <c r="D44" s="9"/>
      <c r="E44" s="16">
        <f t="shared" si="3"/>
        <v>0</v>
      </c>
      <c r="F44" s="9">
        <v>0.0</v>
      </c>
      <c r="G44" s="9">
        <v>0.0</v>
      </c>
      <c r="H44" s="9">
        <v>0.0</v>
      </c>
      <c r="I44" s="9">
        <v>0.0</v>
      </c>
      <c r="J44" s="9">
        <v>0.0</v>
      </c>
      <c r="K44" s="9">
        <v>0.0</v>
      </c>
      <c r="L44" s="9">
        <v>0.0</v>
      </c>
      <c r="M44" s="9">
        <v>0.0</v>
      </c>
      <c r="N44" s="9">
        <v>0.0</v>
      </c>
      <c r="O44" s="9">
        <v>0.0</v>
      </c>
      <c r="P44" s="9">
        <v>0.0</v>
      </c>
      <c r="Q44" s="9">
        <v>0.0</v>
      </c>
      <c r="R44" s="4"/>
      <c r="S44" s="46"/>
      <c r="T44" s="4"/>
      <c r="U44" s="4"/>
      <c r="V44" s="4"/>
      <c r="W44" s="4"/>
      <c r="X44" s="4"/>
      <c r="Y44" s="4"/>
      <c r="Z44" s="4"/>
    </row>
    <row r="45" ht="15.75" customHeight="1">
      <c r="A45" s="8">
        <f>Kontoplan!B35</f>
        <v>6555</v>
      </c>
      <c r="B45" s="8" t="str">
        <f>Kontoplan!C35</f>
        <v>Andre driftskostnader</v>
      </c>
      <c r="C45" s="9"/>
      <c r="D45" s="9"/>
      <c r="E45" s="16">
        <f t="shared" si="3"/>
        <v>0</v>
      </c>
      <c r="F45" s="9">
        <v>0.0</v>
      </c>
      <c r="G45" s="9">
        <v>0.0</v>
      </c>
      <c r="H45" s="9">
        <v>0.0</v>
      </c>
      <c r="I45" s="9">
        <v>0.0</v>
      </c>
      <c r="J45" s="9">
        <v>0.0</v>
      </c>
      <c r="K45" s="9">
        <v>0.0</v>
      </c>
      <c r="L45" s="9">
        <v>0.0</v>
      </c>
      <c r="M45" s="9">
        <v>0.0</v>
      </c>
      <c r="N45" s="9">
        <v>0.0</v>
      </c>
      <c r="O45" s="9">
        <v>0.0</v>
      </c>
      <c r="P45" s="9">
        <v>0.0</v>
      </c>
      <c r="Q45" s="9">
        <v>0.0</v>
      </c>
      <c r="R45" s="4"/>
      <c r="S45" s="46"/>
      <c r="T45" s="4"/>
      <c r="U45" s="4"/>
      <c r="V45" s="4"/>
      <c r="W45" s="4"/>
      <c r="X45" s="4"/>
      <c r="Y45" s="4"/>
      <c r="Z45" s="4"/>
    </row>
    <row r="46" ht="15.75" customHeight="1">
      <c r="A46" s="8">
        <f>Kontoplan!B36</f>
        <v>6571</v>
      </c>
      <c r="B46" s="8" t="str">
        <f>Kontoplan!C36</f>
        <v>Drakter</v>
      </c>
      <c r="C46" s="9"/>
      <c r="D46" s="9"/>
      <c r="E46" s="16">
        <f t="shared" si="3"/>
        <v>39750</v>
      </c>
      <c r="F46" s="9">
        <v>0.0</v>
      </c>
      <c r="G46" s="9">
        <v>0.0</v>
      </c>
      <c r="H46" s="9">
        <v>0.0</v>
      </c>
      <c r="I46" s="9">
        <v>0.0</v>
      </c>
      <c r="J46" s="9">
        <v>0.0</v>
      </c>
      <c r="K46" s="9">
        <v>0.0</v>
      </c>
      <c r="L46" s="9">
        <v>0.0</v>
      </c>
      <c r="M46" s="9">
        <v>0.0</v>
      </c>
      <c r="N46" s="9">
        <v>39750.0</v>
      </c>
      <c r="O46" s="9">
        <v>0.0</v>
      </c>
      <c r="P46" s="9">
        <v>0.0</v>
      </c>
      <c r="Q46" s="9">
        <v>0.0</v>
      </c>
      <c r="R46" s="4"/>
      <c r="S46" s="46"/>
      <c r="T46" s="4"/>
      <c r="U46" s="4"/>
      <c r="V46" s="4"/>
      <c r="W46" s="4"/>
      <c r="X46" s="4"/>
      <c r="Y46" s="4"/>
      <c r="Z46" s="4"/>
    </row>
    <row r="47" ht="15.75" customHeight="1">
      <c r="A47" s="8">
        <f>Kontoplan!B37</f>
        <v>6572</v>
      </c>
      <c r="B47" s="8" t="str">
        <f>Kontoplan!C37</f>
        <v>Annet klær</v>
      </c>
      <c r="C47" s="9"/>
      <c r="D47" s="9"/>
      <c r="E47" s="16">
        <f t="shared" si="3"/>
        <v>0</v>
      </c>
      <c r="F47" s="9">
        <v>0.0</v>
      </c>
      <c r="G47" s="9">
        <v>0.0</v>
      </c>
      <c r="H47" s="9">
        <v>0.0</v>
      </c>
      <c r="I47" s="9">
        <v>0.0</v>
      </c>
      <c r="J47" s="9">
        <v>0.0</v>
      </c>
      <c r="K47" s="9">
        <v>0.0</v>
      </c>
      <c r="L47" s="9">
        <v>0.0</v>
      </c>
      <c r="M47" s="9">
        <v>0.0</v>
      </c>
      <c r="N47" s="9">
        <v>0.0</v>
      </c>
      <c r="O47" s="9">
        <v>0.0</v>
      </c>
      <c r="P47" s="9">
        <v>0.0</v>
      </c>
      <c r="Q47" s="9">
        <v>0.0</v>
      </c>
      <c r="R47" s="4"/>
      <c r="S47" s="46"/>
      <c r="T47" s="4"/>
      <c r="U47" s="4"/>
      <c r="V47" s="4"/>
      <c r="W47" s="4"/>
      <c r="X47" s="4"/>
      <c r="Y47" s="4"/>
      <c r="Z47" s="4"/>
    </row>
    <row r="48" ht="15.75" customHeight="1">
      <c r="A48" s="8">
        <f>Kontoplan!B38</f>
        <v>6620</v>
      </c>
      <c r="B48" s="8" t="str">
        <f>Kontoplan!C38</f>
        <v>Reparasjon og vedlikehold</v>
      </c>
      <c r="C48" s="9"/>
      <c r="D48" s="9"/>
      <c r="E48" s="16">
        <f t="shared" si="3"/>
        <v>0</v>
      </c>
      <c r="F48" s="9">
        <v>0.0</v>
      </c>
      <c r="G48" s="9">
        <v>0.0</v>
      </c>
      <c r="H48" s="9">
        <v>0.0</v>
      </c>
      <c r="I48" s="9">
        <v>0.0</v>
      </c>
      <c r="J48" s="9">
        <v>0.0</v>
      </c>
      <c r="K48" s="9">
        <v>0.0</v>
      </c>
      <c r="L48" s="9">
        <v>0.0</v>
      </c>
      <c r="M48" s="9">
        <v>0.0</v>
      </c>
      <c r="N48" s="9">
        <v>0.0</v>
      </c>
      <c r="O48" s="9">
        <v>0.0</v>
      </c>
      <c r="P48" s="9">
        <v>0.0</v>
      </c>
      <c r="Q48" s="9">
        <v>0.0</v>
      </c>
      <c r="R48" s="4"/>
      <c r="S48" s="46"/>
      <c r="T48" s="4"/>
      <c r="U48" s="4"/>
      <c r="V48" s="4"/>
      <c r="W48" s="4"/>
      <c r="X48" s="4"/>
      <c r="Y48" s="4"/>
      <c r="Z48" s="4"/>
    </row>
    <row r="49" ht="15.75" customHeight="1">
      <c r="A49" s="8">
        <f>Kontoplan!B39</f>
        <v>6705</v>
      </c>
      <c r="B49" s="8" t="str">
        <f>Kontoplan!C39</f>
        <v>Regnskapshonorar</v>
      </c>
      <c r="C49" s="9"/>
      <c r="D49" s="9"/>
      <c r="E49" s="16">
        <f t="shared" si="3"/>
        <v>0</v>
      </c>
      <c r="F49" s="9">
        <v>0.0</v>
      </c>
      <c r="G49" s="9">
        <v>0.0</v>
      </c>
      <c r="H49" s="9">
        <v>0.0</v>
      </c>
      <c r="I49" s="9">
        <v>0.0</v>
      </c>
      <c r="J49" s="9">
        <v>0.0</v>
      </c>
      <c r="K49" s="9">
        <v>0.0</v>
      </c>
      <c r="L49" s="9">
        <v>0.0</v>
      </c>
      <c r="M49" s="9">
        <v>0.0</v>
      </c>
      <c r="N49" s="9">
        <v>0.0</v>
      </c>
      <c r="O49" s="9">
        <v>0.0</v>
      </c>
      <c r="P49" s="9">
        <v>0.0</v>
      </c>
      <c r="Q49" s="9">
        <v>0.0</v>
      </c>
      <c r="R49" s="4"/>
      <c r="S49" s="46"/>
      <c r="T49" s="4"/>
      <c r="U49" s="4"/>
      <c r="V49" s="4"/>
      <c r="W49" s="4"/>
      <c r="X49" s="4"/>
      <c r="Y49" s="4"/>
      <c r="Z49" s="4"/>
    </row>
    <row r="50" ht="15.75" customHeight="1">
      <c r="A50" s="8">
        <f>Kontoplan!B40</f>
        <v>6710</v>
      </c>
      <c r="B50" s="8" t="str">
        <f>Kontoplan!C40</f>
        <v>Dommerhonorar</v>
      </c>
      <c r="C50" s="9"/>
      <c r="D50" s="9"/>
      <c r="E50" s="16">
        <f t="shared" si="3"/>
        <v>36000</v>
      </c>
      <c r="F50" s="9">
        <v>12000.0</v>
      </c>
      <c r="G50" s="9">
        <v>0.0</v>
      </c>
      <c r="H50" s="9">
        <v>0.0</v>
      </c>
      <c r="I50" s="9">
        <v>12000.0</v>
      </c>
      <c r="J50" s="9">
        <v>0.0</v>
      </c>
      <c r="K50" s="9">
        <v>0.0</v>
      </c>
      <c r="L50" s="9">
        <v>0.0</v>
      </c>
      <c r="M50" s="9">
        <v>4800.0</v>
      </c>
      <c r="N50" s="9">
        <v>0.0</v>
      </c>
      <c r="O50" s="9">
        <v>7200.0</v>
      </c>
      <c r="P50" s="9">
        <v>0.0</v>
      </c>
      <c r="Q50" s="9">
        <v>0.0</v>
      </c>
      <c r="R50" s="4"/>
      <c r="S50" s="46"/>
      <c r="T50" s="4"/>
      <c r="U50" s="4"/>
      <c r="V50" s="4"/>
      <c r="W50" s="4"/>
      <c r="X50" s="4"/>
      <c r="Y50" s="4"/>
      <c r="Z50" s="4"/>
    </row>
    <row r="51" ht="15.75" customHeight="1">
      <c r="A51" s="8">
        <f>Kontoplan!B41</f>
        <v>6711</v>
      </c>
      <c r="B51" s="8" t="str">
        <f>Kontoplan!C41</f>
        <v>Trenerhonorar</v>
      </c>
      <c r="C51" s="9"/>
      <c r="D51" s="9"/>
      <c r="E51" s="16">
        <f t="shared" si="3"/>
        <v>0</v>
      </c>
      <c r="F51" s="9">
        <v>0.0</v>
      </c>
      <c r="G51" s="9">
        <v>0.0</v>
      </c>
      <c r="H51" s="9">
        <v>0.0</v>
      </c>
      <c r="I51" s="9">
        <v>0.0</v>
      </c>
      <c r="J51" s="9">
        <v>0.0</v>
      </c>
      <c r="K51" s="9">
        <v>0.0</v>
      </c>
      <c r="L51" s="9">
        <v>0.0</v>
      </c>
      <c r="M51" s="9">
        <v>0.0</v>
      </c>
      <c r="N51" s="9">
        <v>0.0</v>
      </c>
      <c r="O51" s="9">
        <v>0.0</v>
      </c>
      <c r="P51" s="9">
        <v>0.0</v>
      </c>
      <c r="Q51" s="9">
        <v>0.0</v>
      </c>
      <c r="R51" s="4"/>
      <c r="S51" s="46"/>
      <c r="T51" s="4"/>
      <c r="U51" s="4"/>
      <c r="V51" s="4"/>
      <c r="W51" s="4"/>
      <c r="X51" s="4"/>
      <c r="Y51" s="4"/>
      <c r="Z51" s="4"/>
    </row>
    <row r="52" ht="15.75" customHeight="1">
      <c r="A52" s="8">
        <f>Kontoplan!B42</f>
        <v>6800</v>
      </c>
      <c r="B52" s="8" t="str">
        <f>Kontoplan!C42</f>
        <v>Kontorrekvisita</v>
      </c>
      <c r="C52" s="9"/>
      <c r="D52" s="9"/>
      <c r="E52" s="16">
        <f t="shared" si="3"/>
        <v>0</v>
      </c>
      <c r="F52" s="9">
        <v>0.0</v>
      </c>
      <c r="G52" s="9">
        <v>0.0</v>
      </c>
      <c r="H52" s="9">
        <v>0.0</v>
      </c>
      <c r="I52" s="9">
        <v>0.0</v>
      </c>
      <c r="J52" s="9">
        <v>0.0</v>
      </c>
      <c r="K52" s="9">
        <v>0.0</v>
      </c>
      <c r="L52" s="9">
        <v>0.0</v>
      </c>
      <c r="M52" s="9">
        <v>0.0</v>
      </c>
      <c r="N52" s="9">
        <v>0.0</v>
      </c>
      <c r="O52" s="9">
        <v>0.0</v>
      </c>
      <c r="P52" s="9">
        <v>0.0</v>
      </c>
      <c r="Q52" s="9">
        <v>0.0</v>
      </c>
      <c r="R52" s="4"/>
      <c r="S52" s="46"/>
      <c r="T52" s="4"/>
      <c r="U52" s="4"/>
      <c r="V52" s="4"/>
      <c r="W52" s="4"/>
      <c r="X52" s="4"/>
      <c r="Y52" s="4"/>
      <c r="Z52" s="4"/>
    </row>
    <row r="53" ht="15.75" customHeight="1">
      <c r="A53" s="8">
        <f>Kontoplan!B43</f>
        <v>6810</v>
      </c>
      <c r="B53" s="8" t="str">
        <f>Kontoplan!C43</f>
        <v>Datakostnad</v>
      </c>
      <c r="C53" s="9"/>
      <c r="D53" s="9"/>
      <c r="E53" s="16">
        <f t="shared" si="3"/>
        <v>0</v>
      </c>
      <c r="F53" s="9">
        <v>0.0</v>
      </c>
      <c r="G53" s="9">
        <v>0.0</v>
      </c>
      <c r="H53" s="9">
        <v>0.0</v>
      </c>
      <c r="I53" s="9">
        <v>0.0</v>
      </c>
      <c r="J53" s="9">
        <v>0.0</v>
      </c>
      <c r="K53" s="9">
        <v>0.0</v>
      </c>
      <c r="L53" s="9">
        <v>0.0</v>
      </c>
      <c r="M53" s="9">
        <v>0.0</v>
      </c>
      <c r="N53" s="9">
        <v>0.0</v>
      </c>
      <c r="O53" s="9">
        <v>0.0</v>
      </c>
      <c r="P53" s="9">
        <v>0.0</v>
      </c>
      <c r="Q53" s="9">
        <v>0.0</v>
      </c>
      <c r="R53" s="4"/>
      <c r="S53" s="46"/>
      <c r="T53" s="4"/>
      <c r="U53" s="4"/>
      <c r="V53" s="4"/>
      <c r="W53" s="4"/>
      <c r="X53" s="4"/>
      <c r="Y53" s="4"/>
      <c r="Z53" s="4"/>
    </row>
    <row r="54" ht="15.75" customHeight="1">
      <c r="A54" s="8">
        <f>Kontoplan!B44</f>
        <v>6860</v>
      </c>
      <c r="B54" s="8" t="str">
        <f>Kontoplan!C44</f>
        <v>Møte, kurs, oppdatering o.l</v>
      </c>
      <c r="C54" s="9"/>
      <c r="D54" s="9"/>
      <c r="E54" s="16">
        <f t="shared" si="3"/>
        <v>0</v>
      </c>
      <c r="F54" s="9">
        <v>0.0</v>
      </c>
      <c r="G54" s="9">
        <v>0.0</v>
      </c>
      <c r="H54" s="9">
        <v>0.0</v>
      </c>
      <c r="I54" s="9">
        <v>0.0</v>
      </c>
      <c r="J54" s="9">
        <v>0.0</v>
      </c>
      <c r="K54" s="9">
        <v>0.0</v>
      </c>
      <c r="L54" s="9">
        <v>0.0</v>
      </c>
      <c r="M54" s="9">
        <v>0.0</v>
      </c>
      <c r="N54" s="9">
        <v>0.0</v>
      </c>
      <c r="O54" s="9">
        <v>0.0</v>
      </c>
      <c r="P54" s="9">
        <v>0.0</v>
      </c>
      <c r="Q54" s="9">
        <v>0.0</v>
      </c>
      <c r="R54" s="4"/>
      <c r="S54" s="46"/>
      <c r="T54" s="4"/>
      <c r="U54" s="4"/>
      <c r="V54" s="4"/>
      <c r="W54" s="4"/>
      <c r="X54" s="4"/>
      <c r="Y54" s="4"/>
      <c r="Z54" s="4"/>
    </row>
    <row r="55" ht="15.75" customHeight="1">
      <c r="A55" s="8">
        <f>Kontoplan!B45</f>
        <v>6900</v>
      </c>
      <c r="B55" s="8" t="str">
        <f>Kontoplan!C45</f>
        <v>Mobil</v>
      </c>
      <c r="C55" s="9"/>
      <c r="D55" s="9"/>
      <c r="E55" s="16">
        <f t="shared" si="3"/>
        <v>0</v>
      </c>
      <c r="F55" s="9">
        <v>0.0</v>
      </c>
      <c r="G55" s="9">
        <v>0.0</v>
      </c>
      <c r="H55" s="9">
        <v>0.0</v>
      </c>
      <c r="I55" s="9">
        <v>0.0</v>
      </c>
      <c r="J55" s="9">
        <v>0.0</v>
      </c>
      <c r="K55" s="9">
        <v>0.0</v>
      </c>
      <c r="L55" s="9">
        <v>0.0</v>
      </c>
      <c r="M55" s="9">
        <v>0.0</v>
      </c>
      <c r="N55" s="9">
        <v>0.0</v>
      </c>
      <c r="O55" s="9">
        <v>0.0</v>
      </c>
      <c r="P55" s="9">
        <v>0.0</v>
      </c>
      <c r="Q55" s="9">
        <v>0.0</v>
      </c>
      <c r="R55" s="4"/>
      <c r="S55" s="46"/>
      <c r="T55" s="4"/>
      <c r="U55" s="4"/>
      <c r="V55" s="4"/>
      <c r="W55" s="4"/>
      <c r="X55" s="4"/>
      <c r="Y55" s="4"/>
      <c r="Z55" s="4"/>
    </row>
    <row r="56" ht="15.75" customHeight="1">
      <c r="A56" s="8">
        <f>Kontoplan!B46</f>
        <v>7140</v>
      </c>
      <c r="B56" s="8" t="str">
        <f>Kontoplan!C46</f>
        <v>Reisekostnad idrett</v>
      </c>
      <c r="C56" s="9"/>
      <c r="D56" s="9"/>
      <c r="E56" s="16">
        <f t="shared" si="3"/>
        <v>0</v>
      </c>
      <c r="F56" s="9">
        <v>0.0</v>
      </c>
      <c r="G56" s="9">
        <v>0.0</v>
      </c>
      <c r="H56" s="9">
        <v>0.0</v>
      </c>
      <c r="I56" s="9">
        <v>0.0</v>
      </c>
      <c r="J56" s="9">
        <v>0.0</v>
      </c>
      <c r="K56" s="9">
        <v>0.0</v>
      </c>
      <c r="L56" s="9">
        <v>0.0</v>
      </c>
      <c r="M56" s="9">
        <v>0.0</v>
      </c>
      <c r="N56" s="9">
        <v>0.0</v>
      </c>
      <c r="O56" s="9">
        <v>0.0</v>
      </c>
      <c r="P56" s="9">
        <v>0.0</v>
      </c>
      <c r="Q56" s="9">
        <v>0.0</v>
      </c>
      <c r="R56" s="4"/>
      <c r="S56" s="46"/>
      <c r="T56" s="4"/>
      <c r="U56" s="4"/>
      <c r="V56" s="4"/>
      <c r="W56" s="4"/>
      <c r="X56" s="4"/>
      <c r="Y56" s="4"/>
      <c r="Z56" s="4"/>
    </row>
    <row r="57" ht="15.75" customHeight="1">
      <c r="A57" s="8">
        <f>Kontoplan!B47</f>
        <v>7141</v>
      </c>
      <c r="B57" s="8" t="str">
        <f>Kontoplan!C47</f>
        <v>Reisekostnad annet</v>
      </c>
      <c r="C57" s="9"/>
      <c r="D57" s="9"/>
      <c r="E57" s="16">
        <f t="shared" si="3"/>
        <v>0</v>
      </c>
      <c r="F57" s="9">
        <v>0.0</v>
      </c>
      <c r="G57" s="9">
        <v>0.0</v>
      </c>
      <c r="H57" s="9">
        <v>0.0</v>
      </c>
      <c r="I57" s="9">
        <v>0.0</v>
      </c>
      <c r="J57" s="9">
        <v>0.0</v>
      </c>
      <c r="K57" s="9">
        <v>0.0</v>
      </c>
      <c r="L57" s="9">
        <v>0.0</v>
      </c>
      <c r="M57" s="9">
        <v>0.0</v>
      </c>
      <c r="N57" s="9">
        <v>0.0</v>
      </c>
      <c r="O57" s="9">
        <v>0.0</v>
      </c>
      <c r="P57" s="9">
        <v>0.0</v>
      </c>
      <c r="Q57" s="9">
        <v>0.0</v>
      </c>
      <c r="R57" s="4"/>
      <c r="S57" s="46"/>
      <c r="T57" s="4"/>
      <c r="U57" s="4"/>
      <c r="V57" s="4"/>
      <c r="W57" s="4"/>
      <c r="X57" s="4"/>
      <c r="Y57" s="4"/>
      <c r="Z57" s="4"/>
    </row>
    <row r="58" ht="15.75" customHeight="1">
      <c r="A58" s="8">
        <f>Kontoplan!B48</f>
        <v>7310</v>
      </c>
      <c r="B58" s="8" t="str">
        <f>Kontoplan!C48</f>
        <v>Arrangement, idrett</v>
      </c>
      <c r="C58" s="9"/>
      <c r="D58" s="9"/>
      <c r="E58" s="16">
        <f t="shared" si="3"/>
        <v>0</v>
      </c>
      <c r="F58" s="9">
        <v>0.0</v>
      </c>
      <c r="G58" s="9">
        <v>0.0</v>
      </c>
      <c r="H58" s="9">
        <v>0.0</v>
      </c>
      <c r="I58" s="9">
        <v>0.0</v>
      </c>
      <c r="J58" s="9">
        <v>0.0</v>
      </c>
      <c r="K58" s="9">
        <v>0.0</v>
      </c>
      <c r="L58" s="9">
        <v>0.0</v>
      </c>
      <c r="M58" s="9">
        <v>0.0</v>
      </c>
      <c r="N58" s="9">
        <v>0.0</v>
      </c>
      <c r="O58" s="9">
        <v>0.0</v>
      </c>
      <c r="P58" s="9">
        <v>0.0</v>
      </c>
      <c r="Q58" s="9">
        <v>0.0</v>
      </c>
      <c r="R58" s="4"/>
      <c r="S58" s="46"/>
      <c r="T58" s="4"/>
      <c r="U58" s="4"/>
      <c r="V58" s="4"/>
      <c r="W58" s="4"/>
      <c r="X58" s="4"/>
      <c r="Y58" s="4"/>
      <c r="Z58" s="4"/>
    </row>
    <row r="59" ht="15.75" customHeight="1">
      <c r="A59" s="8">
        <f>Kontoplan!B49</f>
        <v>7315</v>
      </c>
      <c r="B59" s="8" t="str">
        <f>Kontoplan!C49</f>
        <v>Arrangement, ikke idrett</v>
      </c>
      <c r="C59" s="9"/>
      <c r="D59" s="9"/>
      <c r="E59" s="16">
        <f t="shared" si="3"/>
        <v>32515</v>
      </c>
      <c r="F59" s="9">
        <v>25165.0</v>
      </c>
      <c r="G59" s="9">
        <v>0.0</v>
      </c>
      <c r="H59" s="9">
        <v>0.0</v>
      </c>
      <c r="I59" s="9">
        <v>0.0</v>
      </c>
      <c r="J59" s="9">
        <v>0.0</v>
      </c>
      <c r="K59" s="9">
        <v>3000.0</v>
      </c>
      <c r="L59" s="9">
        <v>0.0</v>
      </c>
      <c r="M59" s="9">
        <v>0.0</v>
      </c>
      <c r="N59" s="9">
        <v>1000.0</v>
      </c>
      <c r="O59" s="9">
        <v>2350.0</v>
      </c>
      <c r="P59" s="9">
        <v>0.0</v>
      </c>
      <c r="Q59" s="9">
        <v>1000.0</v>
      </c>
      <c r="R59" s="4"/>
      <c r="S59" s="46"/>
      <c r="T59" s="4"/>
      <c r="U59" s="4"/>
      <c r="V59" s="4"/>
      <c r="W59" s="4"/>
      <c r="X59" s="4"/>
      <c r="Y59" s="4"/>
      <c r="Z59" s="4"/>
    </row>
    <row r="60" ht="15.75" customHeight="1">
      <c r="A60" s="8">
        <f>Kontoplan!B50</f>
        <v>7320</v>
      </c>
      <c r="B60" s="8" t="str">
        <f>Kontoplan!C50</f>
        <v>Markedsføring</v>
      </c>
      <c r="C60" s="9"/>
      <c r="D60" s="9"/>
      <c r="E60" s="16">
        <f t="shared" si="3"/>
        <v>0</v>
      </c>
      <c r="F60" s="9">
        <v>0.0</v>
      </c>
      <c r="G60" s="9">
        <v>0.0</v>
      </c>
      <c r="H60" s="9">
        <v>0.0</v>
      </c>
      <c r="I60" s="9">
        <v>0.0</v>
      </c>
      <c r="J60" s="9">
        <v>0.0</v>
      </c>
      <c r="K60" s="9">
        <v>0.0</v>
      </c>
      <c r="L60" s="9">
        <v>0.0</v>
      </c>
      <c r="M60" s="9">
        <v>0.0</v>
      </c>
      <c r="N60" s="9">
        <v>0.0</v>
      </c>
      <c r="O60" s="9">
        <v>0.0</v>
      </c>
      <c r="P60" s="9">
        <v>0.0</v>
      </c>
      <c r="Q60" s="9">
        <v>0.0</v>
      </c>
      <c r="R60" s="4"/>
      <c r="S60" s="46"/>
      <c r="T60" s="4"/>
      <c r="U60" s="4"/>
      <c r="V60" s="4"/>
      <c r="W60" s="4"/>
      <c r="X60" s="4"/>
      <c r="Y60" s="4"/>
      <c r="Z60" s="4"/>
    </row>
    <row r="61" ht="15.75" customHeight="1">
      <c r="A61" s="8">
        <f>Kontoplan!B51</f>
        <v>7350</v>
      </c>
      <c r="B61" s="8" t="str">
        <f>Kontoplan!C51</f>
        <v>Representasjon</v>
      </c>
      <c r="C61" s="9"/>
      <c r="D61" s="9"/>
      <c r="E61" s="16">
        <f t="shared" si="3"/>
        <v>0</v>
      </c>
      <c r="F61" s="9">
        <v>0.0</v>
      </c>
      <c r="G61" s="9">
        <v>0.0</v>
      </c>
      <c r="H61" s="9">
        <v>0.0</v>
      </c>
      <c r="I61" s="9">
        <v>0.0</v>
      </c>
      <c r="J61" s="9">
        <v>0.0</v>
      </c>
      <c r="K61" s="9">
        <v>0.0</v>
      </c>
      <c r="L61" s="9">
        <v>0.0</v>
      </c>
      <c r="M61" s="9">
        <v>0.0</v>
      </c>
      <c r="N61" s="9">
        <v>0.0</v>
      </c>
      <c r="O61" s="9">
        <v>0.0</v>
      </c>
      <c r="P61" s="9">
        <v>0.0</v>
      </c>
      <c r="Q61" s="9">
        <v>0.0</v>
      </c>
      <c r="R61" s="4"/>
      <c r="S61" s="46"/>
      <c r="T61" s="4"/>
      <c r="U61" s="4"/>
      <c r="V61" s="4"/>
      <c r="W61" s="4"/>
      <c r="X61" s="4"/>
      <c r="Y61" s="4"/>
      <c r="Z61" s="4"/>
    </row>
    <row r="62" ht="15.75" customHeight="1">
      <c r="A62" s="8">
        <f>Kontoplan!B52</f>
        <v>7401</v>
      </c>
      <c r="B62" s="8" t="str">
        <f>Kontoplan!C52</f>
        <v>Bot</v>
      </c>
      <c r="C62" s="9"/>
      <c r="D62" s="9"/>
      <c r="E62" s="16">
        <f t="shared" si="3"/>
        <v>15000</v>
      </c>
      <c r="F62" s="9">
        <v>0.0</v>
      </c>
      <c r="G62" s="9">
        <v>0.0</v>
      </c>
      <c r="H62" s="9">
        <v>0.0</v>
      </c>
      <c r="I62" s="9">
        <v>0.0</v>
      </c>
      <c r="J62" s="9">
        <v>0.0</v>
      </c>
      <c r="K62" s="9">
        <v>0.0</v>
      </c>
      <c r="L62" s="9">
        <v>0.0</v>
      </c>
      <c r="M62" s="9">
        <v>15000.0</v>
      </c>
      <c r="N62" s="9">
        <v>0.0</v>
      </c>
      <c r="O62" s="9">
        <v>0.0</v>
      </c>
      <c r="P62" s="9">
        <v>0.0</v>
      </c>
      <c r="Q62" s="9">
        <v>0.0</v>
      </c>
      <c r="R62" s="4"/>
      <c r="S62" s="46"/>
      <c r="T62" s="4"/>
      <c r="U62" s="4"/>
      <c r="V62" s="4"/>
      <c r="W62" s="4"/>
      <c r="X62" s="4"/>
      <c r="Y62" s="4"/>
      <c r="Z62" s="4"/>
    </row>
    <row r="63" ht="15.75" customHeight="1">
      <c r="A63" s="8">
        <f>Kontoplan!B53</f>
        <v>7410</v>
      </c>
      <c r="B63" s="8" t="str">
        <f>Kontoplan!C53</f>
        <v>Kontingent</v>
      </c>
      <c r="C63" s="9"/>
      <c r="D63" s="9"/>
      <c r="E63" s="16">
        <f t="shared" si="3"/>
        <v>22600</v>
      </c>
      <c r="F63" s="9">
        <v>4400.0</v>
      </c>
      <c r="G63" s="9">
        <v>0.0</v>
      </c>
      <c r="H63" s="9">
        <v>0.0</v>
      </c>
      <c r="I63" s="9">
        <v>9400.0</v>
      </c>
      <c r="J63" s="9">
        <v>0.0</v>
      </c>
      <c r="K63" s="9">
        <v>0.0</v>
      </c>
      <c r="L63" s="9">
        <v>4400.0</v>
      </c>
      <c r="M63" s="9">
        <v>0.0</v>
      </c>
      <c r="N63" s="9">
        <v>0.0</v>
      </c>
      <c r="O63" s="9">
        <v>4400.0</v>
      </c>
      <c r="P63" s="9">
        <v>0.0</v>
      </c>
      <c r="Q63" s="9">
        <v>0.0</v>
      </c>
      <c r="R63" s="4"/>
      <c r="S63" s="46"/>
      <c r="T63" s="4"/>
      <c r="U63" s="4"/>
      <c r="V63" s="4"/>
      <c r="W63" s="4"/>
      <c r="X63" s="4"/>
      <c r="Y63" s="4"/>
      <c r="Z63" s="4"/>
    </row>
    <row r="64" ht="15.75" customHeight="1">
      <c r="A64" s="8">
        <f>Kontoplan!B54</f>
        <v>7430</v>
      </c>
      <c r="B64" s="8" t="str">
        <f>Kontoplan!C54</f>
        <v>Gave</v>
      </c>
      <c r="C64" s="9"/>
      <c r="D64" s="9"/>
      <c r="E64" s="16">
        <f t="shared" si="3"/>
        <v>-10000</v>
      </c>
      <c r="F64" s="9">
        <v>-10000.0</v>
      </c>
      <c r="G64" s="9">
        <v>0.0</v>
      </c>
      <c r="H64" s="9">
        <v>0.0</v>
      </c>
      <c r="I64" s="9">
        <v>0.0</v>
      </c>
      <c r="J64" s="9">
        <v>0.0</v>
      </c>
      <c r="K64" s="9">
        <v>0.0</v>
      </c>
      <c r="L64" s="9">
        <v>0.0</v>
      </c>
      <c r="M64" s="9">
        <v>0.0</v>
      </c>
      <c r="N64" s="9">
        <v>0.0</v>
      </c>
      <c r="O64" s="9">
        <v>0.0</v>
      </c>
      <c r="P64" s="9">
        <v>0.0</v>
      </c>
      <c r="Q64" s="9">
        <v>0.0</v>
      </c>
      <c r="R64" s="4"/>
      <c r="S64" s="46"/>
      <c r="T64" s="4"/>
      <c r="U64" s="4"/>
      <c r="V64" s="4"/>
      <c r="W64" s="4"/>
      <c r="X64" s="4"/>
      <c r="Y64" s="4"/>
      <c r="Z64" s="4"/>
    </row>
    <row r="65" ht="15.75" customHeight="1">
      <c r="A65" s="8">
        <f>Kontoplan!B55</f>
        <v>7500</v>
      </c>
      <c r="B65" s="8" t="str">
        <f>Kontoplan!C55</f>
        <v>Forsikringspremie</v>
      </c>
      <c r="C65" s="9"/>
      <c r="D65" s="9"/>
      <c r="E65" s="16">
        <f t="shared" si="3"/>
        <v>0</v>
      </c>
      <c r="F65" s="9">
        <v>0.0</v>
      </c>
      <c r="G65" s="9">
        <v>0.0</v>
      </c>
      <c r="H65" s="9">
        <v>0.0</v>
      </c>
      <c r="I65" s="9">
        <v>0.0</v>
      </c>
      <c r="J65" s="9">
        <v>0.0</v>
      </c>
      <c r="K65" s="9">
        <v>0.0</v>
      </c>
      <c r="L65" s="9">
        <v>0.0</v>
      </c>
      <c r="M65" s="9">
        <v>0.0</v>
      </c>
      <c r="N65" s="9">
        <v>0.0</v>
      </c>
      <c r="O65" s="9">
        <v>0.0</v>
      </c>
      <c r="P65" s="9">
        <v>0.0</v>
      </c>
      <c r="Q65" s="9">
        <v>0.0</v>
      </c>
      <c r="R65" s="4"/>
      <c r="S65" s="46"/>
      <c r="T65" s="4"/>
      <c r="U65" s="4"/>
      <c r="V65" s="4"/>
      <c r="W65" s="4"/>
      <c r="X65" s="4"/>
      <c r="Y65" s="4"/>
      <c r="Z65" s="4"/>
    </row>
    <row r="66" ht="15.75" customHeight="1">
      <c r="A66" s="8">
        <f>Kontoplan!B56</f>
        <v>7770</v>
      </c>
      <c r="B66" s="8" t="str">
        <f>Kontoplan!C56</f>
        <v>Bank og kortgebyr</v>
      </c>
      <c r="C66" s="9"/>
      <c r="D66" s="9"/>
      <c r="E66" s="16">
        <f t="shared" si="3"/>
        <v>0</v>
      </c>
      <c r="F66" s="9">
        <v>0.0</v>
      </c>
      <c r="G66" s="9">
        <v>0.0</v>
      </c>
      <c r="H66" s="9">
        <v>0.0</v>
      </c>
      <c r="I66" s="9">
        <v>0.0</v>
      </c>
      <c r="J66" s="9">
        <v>0.0</v>
      </c>
      <c r="K66" s="9">
        <v>0.0</v>
      </c>
      <c r="L66" s="9">
        <v>0.0</v>
      </c>
      <c r="M66" s="9">
        <v>0.0</v>
      </c>
      <c r="N66" s="9">
        <v>0.0</v>
      </c>
      <c r="O66" s="9">
        <v>0.0</v>
      </c>
      <c r="P66" s="9">
        <v>0.0</v>
      </c>
      <c r="Q66" s="9">
        <v>0.0</v>
      </c>
      <c r="R66" s="4"/>
      <c r="S66" s="46"/>
      <c r="T66" s="4"/>
      <c r="U66" s="4"/>
      <c r="V66" s="4"/>
      <c r="W66" s="4"/>
      <c r="X66" s="4"/>
      <c r="Y66" s="4"/>
      <c r="Z66" s="4"/>
    </row>
    <row r="67" ht="15.75" customHeight="1">
      <c r="A67" s="8">
        <f>Kontoplan!B57</f>
        <v>7791</v>
      </c>
      <c r="B67" s="8" t="str">
        <f>Kontoplan!C57</f>
        <v>Internstøtte grupper</v>
      </c>
      <c r="C67" s="9"/>
      <c r="D67" s="9"/>
      <c r="E67" s="16">
        <f t="shared" si="3"/>
        <v>0</v>
      </c>
      <c r="F67" s="9">
        <v>0.0</v>
      </c>
      <c r="G67" s="9">
        <v>0.0</v>
      </c>
      <c r="H67" s="9">
        <v>0.0</v>
      </c>
      <c r="I67" s="9">
        <v>0.0</v>
      </c>
      <c r="J67" s="9">
        <v>0.0</v>
      </c>
      <c r="K67" s="9">
        <v>0.0</v>
      </c>
      <c r="L67" s="9">
        <v>0.0</v>
      </c>
      <c r="M67" s="9">
        <v>0.0</v>
      </c>
      <c r="N67" s="9">
        <v>0.0</v>
      </c>
      <c r="O67" s="9">
        <v>0.0</v>
      </c>
      <c r="P67" s="9">
        <v>0.0</v>
      </c>
      <c r="Q67" s="9">
        <v>0.0</v>
      </c>
      <c r="R67" s="4"/>
      <c r="S67" s="46"/>
      <c r="T67" s="4"/>
      <c r="U67" s="4"/>
      <c r="V67" s="4"/>
      <c r="W67" s="4"/>
      <c r="X67" s="4"/>
      <c r="Y67" s="4"/>
      <c r="Z67" s="4"/>
    </row>
    <row r="68" ht="15.75" customHeight="1">
      <c r="A68" s="8">
        <f>Kontoplan!B58</f>
        <v>8050</v>
      </c>
      <c r="B68" s="8" t="str">
        <f>Kontoplan!C58</f>
        <v>Annen renteinntekt</v>
      </c>
      <c r="C68" s="9"/>
      <c r="D68" s="9"/>
      <c r="E68" s="16">
        <f t="shared" si="3"/>
        <v>0</v>
      </c>
      <c r="F68" s="9">
        <v>0.0</v>
      </c>
      <c r="G68" s="9">
        <v>0.0</v>
      </c>
      <c r="H68" s="9">
        <v>0.0</v>
      </c>
      <c r="I68" s="9">
        <v>0.0</v>
      </c>
      <c r="J68" s="9">
        <v>0.0</v>
      </c>
      <c r="K68" s="9">
        <v>0.0</v>
      </c>
      <c r="L68" s="9">
        <v>0.0</v>
      </c>
      <c r="M68" s="9">
        <v>0.0</v>
      </c>
      <c r="N68" s="9">
        <v>0.0</v>
      </c>
      <c r="O68" s="9">
        <v>0.0</v>
      </c>
      <c r="P68" s="9">
        <v>0.0</v>
      </c>
      <c r="Q68" s="9">
        <v>0.0</v>
      </c>
      <c r="R68" s="4"/>
      <c r="S68" s="46"/>
      <c r="T68" s="4"/>
      <c r="U68" s="4"/>
      <c r="V68" s="4"/>
      <c r="W68" s="4"/>
      <c r="X68" s="4"/>
      <c r="Y68" s="4"/>
      <c r="Z68" s="4"/>
    </row>
    <row r="69" ht="15.75" customHeight="1">
      <c r="A69" s="8">
        <f>Kontoplan!B59</f>
        <v>8150</v>
      </c>
      <c r="B69" s="8" t="str">
        <f>Kontoplan!C59</f>
        <v>Annen rentekostnad</v>
      </c>
      <c r="C69" s="9"/>
      <c r="D69" s="9"/>
      <c r="E69" s="16">
        <f t="shared" si="3"/>
        <v>0</v>
      </c>
      <c r="F69" s="9">
        <v>0.0</v>
      </c>
      <c r="G69" s="9">
        <v>0.0</v>
      </c>
      <c r="H69" s="9">
        <v>0.0</v>
      </c>
      <c r="I69" s="9">
        <v>0.0</v>
      </c>
      <c r="J69" s="9">
        <v>0.0</v>
      </c>
      <c r="K69" s="9">
        <v>0.0</v>
      </c>
      <c r="L69" s="9">
        <v>0.0</v>
      </c>
      <c r="M69" s="9">
        <v>0.0</v>
      </c>
      <c r="N69" s="9">
        <v>0.0</v>
      </c>
      <c r="O69" s="9">
        <v>0.0</v>
      </c>
      <c r="P69" s="9">
        <v>0.0</v>
      </c>
      <c r="Q69" s="9">
        <v>0.0</v>
      </c>
      <c r="R69" s="4"/>
      <c r="S69" s="46"/>
      <c r="T69" s="4"/>
      <c r="U69" s="4"/>
      <c r="V69" s="4"/>
      <c r="W69" s="4"/>
      <c r="X69" s="4"/>
      <c r="Y69" s="4"/>
      <c r="Z69" s="4"/>
    </row>
    <row r="70" ht="15.75" customHeight="1">
      <c r="A70" s="8">
        <f>Kontoplan!B60</f>
        <v>8170</v>
      </c>
      <c r="B70" s="8" t="str">
        <f>Kontoplan!C60</f>
        <v>Annen finanskostnad</v>
      </c>
      <c r="C70" s="9"/>
      <c r="D70" s="9"/>
      <c r="E70" s="16">
        <f t="shared" si="3"/>
        <v>0</v>
      </c>
      <c r="F70" s="9">
        <v>0.0</v>
      </c>
      <c r="G70" s="9">
        <v>0.0</v>
      </c>
      <c r="H70" s="9">
        <v>0.0</v>
      </c>
      <c r="I70" s="9">
        <v>0.0</v>
      </c>
      <c r="J70" s="9">
        <v>0.0</v>
      </c>
      <c r="K70" s="9">
        <v>0.0</v>
      </c>
      <c r="L70" s="9">
        <v>0.0</v>
      </c>
      <c r="M70" s="9">
        <v>0.0</v>
      </c>
      <c r="N70" s="9">
        <v>0.0</v>
      </c>
      <c r="O70" s="9">
        <v>0.0</v>
      </c>
      <c r="P70" s="9">
        <v>0.0</v>
      </c>
      <c r="Q70" s="9">
        <v>0.0</v>
      </c>
      <c r="R70" s="4"/>
      <c r="S70" s="46"/>
      <c r="T70" s="4"/>
      <c r="U70" s="4"/>
      <c r="V70" s="4"/>
      <c r="W70" s="4"/>
      <c r="X70" s="4"/>
      <c r="Y70" s="4"/>
      <c r="Z70" s="4"/>
    </row>
    <row r="71" ht="15.75" customHeight="1">
      <c r="A71" s="4"/>
      <c r="B71" s="4"/>
      <c r="C71" s="12"/>
      <c r="D71" s="12"/>
      <c r="E71" s="12"/>
      <c r="F71" s="12"/>
      <c r="G71" s="12"/>
      <c r="H71" s="12"/>
      <c r="I71" s="12"/>
      <c r="J71" s="12"/>
      <c r="K71" s="12"/>
      <c r="L71" s="12"/>
      <c r="M71" s="12"/>
      <c r="N71" s="12"/>
      <c r="O71" s="12"/>
      <c r="P71" s="12"/>
      <c r="Q71" s="12"/>
      <c r="R71" s="4"/>
      <c r="S71" s="4"/>
      <c r="T71" s="4"/>
      <c r="U71" s="4"/>
      <c r="V71" s="4"/>
      <c r="W71" s="4"/>
      <c r="X71" s="4"/>
      <c r="Y71" s="4"/>
      <c r="Z71" s="4"/>
    </row>
    <row r="72" ht="15.75" customHeight="1">
      <c r="A72" s="13" t="s">
        <v>32</v>
      </c>
      <c r="B72" s="14"/>
      <c r="C72" s="15">
        <f t="shared" ref="C72:Q72" si="4">SUM(C39:C71)</f>
        <v>0</v>
      </c>
      <c r="D72" s="15">
        <f t="shared" si="4"/>
        <v>0</v>
      </c>
      <c r="E72" s="16">
        <f t="shared" si="4"/>
        <v>216205</v>
      </c>
      <c r="F72" s="15">
        <f t="shared" si="4"/>
        <v>34150</v>
      </c>
      <c r="G72" s="15">
        <f t="shared" si="4"/>
        <v>0</v>
      </c>
      <c r="H72" s="15">
        <f t="shared" si="4"/>
        <v>5000</v>
      </c>
      <c r="I72" s="15">
        <f t="shared" si="4"/>
        <v>23985</v>
      </c>
      <c r="J72" s="15">
        <f t="shared" si="4"/>
        <v>0</v>
      </c>
      <c r="K72" s="15">
        <f t="shared" si="4"/>
        <v>3000</v>
      </c>
      <c r="L72" s="15">
        <f t="shared" si="4"/>
        <v>6985</v>
      </c>
      <c r="M72" s="15">
        <f t="shared" si="4"/>
        <v>19800</v>
      </c>
      <c r="N72" s="15">
        <f t="shared" si="4"/>
        <v>40750</v>
      </c>
      <c r="O72" s="15">
        <f t="shared" si="4"/>
        <v>81535</v>
      </c>
      <c r="P72" s="15">
        <f t="shared" si="4"/>
        <v>0</v>
      </c>
      <c r="Q72" s="15">
        <f t="shared" si="4"/>
        <v>1000</v>
      </c>
      <c r="R72" s="4"/>
      <c r="S72" s="46"/>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13" t="s">
        <v>33</v>
      </c>
      <c r="B74" s="14"/>
      <c r="C74" s="15">
        <f t="shared" ref="C74:Q74" si="5">C32+C72</f>
        <v>0</v>
      </c>
      <c r="D74" s="15">
        <f t="shared" si="5"/>
        <v>0</v>
      </c>
      <c r="E74" s="16">
        <f t="shared" si="5"/>
        <v>4940</v>
      </c>
      <c r="F74" s="15">
        <f t="shared" si="5"/>
        <v>8985</v>
      </c>
      <c r="G74" s="15">
        <f t="shared" si="5"/>
        <v>0</v>
      </c>
      <c r="H74" s="15">
        <f t="shared" si="5"/>
        <v>-32000</v>
      </c>
      <c r="I74" s="15">
        <f t="shared" si="5"/>
        <v>23985</v>
      </c>
      <c r="J74" s="15">
        <f t="shared" si="5"/>
        <v>0</v>
      </c>
      <c r="K74" s="15">
        <f t="shared" si="5"/>
        <v>0</v>
      </c>
      <c r="L74" s="15">
        <f t="shared" si="5"/>
        <v>6985</v>
      </c>
      <c r="M74" s="15">
        <f t="shared" si="5"/>
        <v>19800</v>
      </c>
      <c r="N74" s="15">
        <f t="shared" si="5"/>
        <v>0</v>
      </c>
      <c r="O74" s="15">
        <f t="shared" si="5"/>
        <v>-815</v>
      </c>
      <c r="P74" s="15">
        <f t="shared" si="5"/>
        <v>-2000</v>
      </c>
      <c r="Q74" s="15">
        <f t="shared" si="5"/>
        <v>-20000</v>
      </c>
      <c r="R74" s="4"/>
      <c r="S74" s="46"/>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paperSize="9" orientation="portrait"/>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1.22" defaultRowHeight="15.0"/>
  <cols>
    <col customWidth="1" min="1" max="1" width="10.78"/>
    <col customWidth="1" min="2" max="2" width="24.78"/>
    <col customWidth="1" min="3" max="5" width="12.44"/>
    <col customWidth="1" min="6" max="17" width="10.0"/>
    <col customWidth="1" min="18" max="18" width="2.67"/>
    <col customWidth="1" min="19" max="19" width="83.33"/>
    <col customWidth="1" min="20" max="26" width="10.56"/>
  </cols>
  <sheetData>
    <row r="1" ht="15.75" customHeight="1">
      <c r="A1" s="19" t="s">
        <v>171</v>
      </c>
      <c r="B1" s="20"/>
      <c r="C1" s="20"/>
      <c r="D1" s="20"/>
      <c r="E1" s="20"/>
      <c r="F1" s="20"/>
      <c r="G1" s="20"/>
      <c r="H1" s="20"/>
      <c r="I1" s="20"/>
      <c r="J1" s="20"/>
      <c r="K1" s="20"/>
      <c r="L1" s="20"/>
      <c r="M1" s="20"/>
      <c r="N1" s="20"/>
      <c r="O1" s="20"/>
      <c r="P1" s="20"/>
      <c r="Q1" s="20"/>
      <c r="R1" s="20"/>
      <c r="S1" s="20"/>
      <c r="T1" s="4"/>
      <c r="U1" s="4"/>
      <c r="V1" s="4"/>
      <c r="W1" s="4"/>
      <c r="X1" s="4"/>
      <c r="Y1" s="4"/>
      <c r="Z1" s="4"/>
    </row>
    <row r="2" ht="15.75" customHeight="1">
      <c r="A2" s="21"/>
      <c r="T2" s="4"/>
      <c r="U2" s="4"/>
      <c r="V2" s="4"/>
      <c r="W2" s="4"/>
      <c r="X2" s="4"/>
      <c r="Y2" s="4"/>
      <c r="Z2" s="4"/>
    </row>
    <row r="3" ht="15.75" customHeight="1">
      <c r="A3" s="21"/>
      <c r="T3" s="4"/>
      <c r="U3" s="4"/>
      <c r="V3" s="4"/>
      <c r="W3" s="4"/>
      <c r="X3" s="4"/>
      <c r="Y3" s="4"/>
      <c r="Z3" s="4"/>
    </row>
    <row r="4" ht="15.75" customHeight="1">
      <c r="A4" s="47" t="str">
        <f>Forside!B4</f>
        <v>BI Athletics</v>
      </c>
      <c r="B4" s="20"/>
      <c r="C4" s="20"/>
      <c r="D4" s="20"/>
      <c r="E4" s="20"/>
      <c r="F4" s="20"/>
      <c r="G4" s="20"/>
      <c r="H4" s="20"/>
      <c r="I4" s="20"/>
      <c r="J4" s="20"/>
      <c r="K4" s="20"/>
      <c r="L4" s="20"/>
      <c r="M4" s="20"/>
      <c r="N4" s="20"/>
      <c r="O4" s="20"/>
      <c r="P4" s="20"/>
      <c r="Q4" s="20"/>
      <c r="R4" s="20"/>
      <c r="S4" s="20"/>
      <c r="T4" s="4"/>
      <c r="U4" s="4"/>
      <c r="V4" s="4"/>
      <c r="W4" s="4"/>
      <c r="X4" s="4"/>
      <c r="Y4" s="4"/>
      <c r="Z4" s="4"/>
    </row>
    <row r="5" ht="15.75" customHeight="1">
      <c r="A5" s="21"/>
      <c r="T5" s="4"/>
      <c r="U5" s="4"/>
      <c r="V5" s="4"/>
      <c r="W5" s="4"/>
      <c r="X5" s="4"/>
      <c r="Y5" s="4"/>
      <c r="Z5" s="4"/>
    </row>
    <row r="6" ht="15.75" customHeight="1">
      <c r="A6" s="21"/>
      <c r="T6" s="4"/>
      <c r="U6" s="4"/>
      <c r="V6" s="4"/>
      <c r="W6" s="4"/>
      <c r="X6" s="4"/>
      <c r="Y6" s="4"/>
      <c r="Z6" s="4"/>
    </row>
    <row r="7" ht="15.75" customHeight="1">
      <c r="A7" s="48" t="s">
        <v>162</v>
      </c>
      <c r="B7" s="2"/>
      <c r="C7" s="2"/>
      <c r="D7" s="2"/>
      <c r="E7" s="2"/>
      <c r="F7" s="2"/>
      <c r="G7" s="2"/>
      <c r="H7" s="2"/>
      <c r="I7" s="2"/>
      <c r="J7" s="2"/>
      <c r="K7" s="2"/>
      <c r="L7" s="2"/>
      <c r="M7" s="2"/>
      <c r="N7" s="2"/>
      <c r="O7" s="2"/>
      <c r="P7" s="2"/>
      <c r="Q7" s="2"/>
      <c r="R7" s="2"/>
      <c r="S7" s="2"/>
      <c r="T7" s="4"/>
      <c r="U7" s="4"/>
      <c r="V7" s="4"/>
      <c r="W7" s="4"/>
      <c r="X7" s="4"/>
      <c r="Y7" s="4"/>
      <c r="Z7" s="4"/>
    </row>
    <row r="8" ht="15.75" customHeight="1">
      <c r="A8" s="49" t="str">
        <f>MID(CELL("filename",A1),FIND("]",CELL("filename",A1))+1,255)</f>
        <v>#VALUE!</v>
      </c>
      <c r="B8" s="2"/>
      <c r="C8" s="2"/>
      <c r="D8" s="2"/>
      <c r="E8" s="2"/>
      <c r="F8" s="2"/>
      <c r="G8" s="2"/>
      <c r="H8" s="2"/>
      <c r="I8" s="2"/>
      <c r="J8" s="2"/>
      <c r="K8" s="2"/>
      <c r="L8" s="2"/>
      <c r="M8" s="2"/>
      <c r="N8" s="2"/>
      <c r="O8" s="2"/>
      <c r="P8" s="2"/>
      <c r="Q8" s="2"/>
      <c r="R8" s="2"/>
      <c r="S8" s="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5" t="s">
        <v>2</v>
      </c>
      <c r="B10" s="2"/>
      <c r="C10" s="2"/>
      <c r="D10" s="2"/>
      <c r="E10" s="2"/>
      <c r="F10" s="2"/>
      <c r="G10" s="2"/>
      <c r="H10" s="2"/>
      <c r="I10" s="2"/>
      <c r="J10" s="2"/>
      <c r="K10" s="2"/>
      <c r="L10" s="2"/>
      <c r="M10" s="2"/>
      <c r="N10" s="2"/>
      <c r="O10" s="2"/>
      <c r="P10" s="2"/>
      <c r="Q10" s="2"/>
      <c r="R10" s="2"/>
      <c r="S10" s="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6" t="s">
        <v>3</v>
      </c>
      <c r="B12" s="6" t="s">
        <v>4</v>
      </c>
      <c r="C12" s="6" t="s">
        <v>5</v>
      </c>
      <c r="D12" s="6" t="s">
        <v>6</v>
      </c>
      <c r="E12" s="7" t="s">
        <v>7</v>
      </c>
      <c r="F12" s="6" t="s">
        <v>172</v>
      </c>
      <c r="G12" s="6" t="s">
        <v>173</v>
      </c>
      <c r="H12" s="6" t="s">
        <v>174</v>
      </c>
      <c r="I12" s="6" t="s">
        <v>175</v>
      </c>
      <c r="J12" s="6" t="s">
        <v>176</v>
      </c>
      <c r="K12" s="6" t="s">
        <v>177</v>
      </c>
      <c r="L12" s="6" t="s">
        <v>178</v>
      </c>
      <c r="M12" s="6" t="s">
        <v>179</v>
      </c>
      <c r="N12" s="6" t="s">
        <v>180</v>
      </c>
      <c r="O12" s="6" t="s">
        <v>181</v>
      </c>
      <c r="P12" s="6" t="s">
        <v>182</v>
      </c>
      <c r="Q12" s="6" t="s">
        <v>183</v>
      </c>
      <c r="R12" s="45"/>
      <c r="S12" s="6" t="s">
        <v>184</v>
      </c>
      <c r="T12" s="4"/>
      <c r="U12" s="4"/>
      <c r="V12" s="4"/>
      <c r="W12" s="4"/>
      <c r="X12" s="4"/>
      <c r="Y12" s="4"/>
      <c r="Z12" s="4"/>
    </row>
    <row r="13" ht="15.75" customHeight="1">
      <c r="A13" s="8">
        <f>Kontoplan!B11</f>
        <v>3000</v>
      </c>
      <c r="B13" s="8" t="str">
        <f>Kontoplan!C11</f>
        <v>Salgsinntekter, avgiftspliktig</v>
      </c>
      <c r="C13" s="9"/>
      <c r="D13" s="9"/>
      <c r="E13" s="16">
        <f t="shared" ref="E13:E30" si="1">SUM(F13:Q13)</f>
        <v>0</v>
      </c>
      <c r="F13" s="9">
        <v>0.0</v>
      </c>
      <c r="G13" s="9">
        <v>0.0</v>
      </c>
      <c r="H13" s="9">
        <v>0.0</v>
      </c>
      <c r="I13" s="9">
        <v>0.0</v>
      </c>
      <c r="J13" s="9">
        <v>0.0</v>
      </c>
      <c r="K13" s="9">
        <v>0.0</v>
      </c>
      <c r="L13" s="9">
        <v>0.0</v>
      </c>
      <c r="M13" s="9">
        <v>0.0</v>
      </c>
      <c r="N13" s="9">
        <v>0.0</v>
      </c>
      <c r="O13" s="9">
        <v>0.0</v>
      </c>
      <c r="P13" s="9">
        <v>0.0</v>
      </c>
      <c r="Q13" s="9">
        <v>0.0</v>
      </c>
      <c r="R13" s="4"/>
      <c r="S13" s="46"/>
      <c r="T13" s="4"/>
      <c r="U13" s="4"/>
      <c r="V13" s="4"/>
      <c r="W13" s="4"/>
      <c r="X13" s="4"/>
      <c r="Y13" s="4"/>
      <c r="Z13" s="4"/>
    </row>
    <row r="14" ht="15.75" customHeight="1">
      <c r="A14" s="8">
        <f>Kontoplan!B12</f>
        <v>3009</v>
      </c>
      <c r="B14" s="8" t="str">
        <f>Kontoplan!C12</f>
        <v>Sponsorinntekt</v>
      </c>
      <c r="C14" s="9"/>
      <c r="D14" s="9"/>
      <c r="E14" s="16">
        <f t="shared" si="1"/>
        <v>0</v>
      </c>
      <c r="F14" s="9">
        <v>0.0</v>
      </c>
      <c r="G14" s="9">
        <v>0.0</v>
      </c>
      <c r="H14" s="9">
        <v>0.0</v>
      </c>
      <c r="I14" s="9">
        <v>0.0</v>
      </c>
      <c r="J14" s="9">
        <v>0.0</v>
      </c>
      <c r="K14" s="9">
        <v>0.0</v>
      </c>
      <c r="L14" s="9">
        <v>0.0</v>
      </c>
      <c r="M14" s="9">
        <v>0.0</v>
      </c>
      <c r="N14" s="9">
        <v>0.0</v>
      </c>
      <c r="O14" s="9">
        <v>0.0</v>
      </c>
      <c r="P14" s="9">
        <v>0.0</v>
      </c>
      <c r="Q14" s="9">
        <v>0.0</v>
      </c>
      <c r="R14" s="4"/>
      <c r="S14" s="46"/>
      <c r="T14" s="4"/>
      <c r="U14" s="4"/>
      <c r="V14" s="4"/>
      <c r="W14" s="4"/>
      <c r="X14" s="4"/>
      <c r="Y14" s="4"/>
      <c r="Z14" s="4"/>
    </row>
    <row r="15" ht="15.75" customHeight="1">
      <c r="A15" s="8">
        <f>Kontoplan!B13</f>
        <v>3100</v>
      </c>
      <c r="B15" s="8" t="str">
        <f>Kontoplan!C13</f>
        <v>Salgsinntekter, avgiftsfri</v>
      </c>
      <c r="C15" s="9"/>
      <c r="D15" s="9"/>
      <c r="E15" s="16">
        <f t="shared" si="1"/>
        <v>-205500</v>
      </c>
      <c r="F15" s="9">
        <v>-12500.0</v>
      </c>
      <c r="G15" s="9">
        <v>0.0</v>
      </c>
      <c r="H15" s="9">
        <v>-140400.0</v>
      </c>
      <c r="I15" s="9">
        <v>0.0</v>
      </c>
      <c r="J15" s="9">
        <v>0.0</v>
      </c>
      <c r="K15" s="9">
        <v>0.0</v>
      </c>
      <c r="L15" s="9">
        <v>0.0</v>
      </c>
      <c r="M15" s="9">
        <v>0.0</v>
      </c>
      <c r="N15" s="9">
        <v>-34600.0</v>
      </c>
      <c r="O15" s="9">
        <v>0.0</v>
      </c>
      <c r="P15" s="9">
        <v>0.0</v>
      </c>
      <c r="Q15" s="9">
        <v>-18000.0</v>
      </c>
      <c r="R15" s="4"/>
      <c r="S15" s="46"/>
      <c r="T15" s="4"/>
      <c r="U15" s="4"/>
      <c r="V15" s="4"/>
      <c r="W15" s="4"/>
      <c r="X15" s="4"/>
      <c r="Y15" s="4"/>
      <c r="Z15" s="4"/>
    </row>
    <row r="16" ht="15.75" customHeight="1">
      <c r="A16" s="8">
        <f>Kontoplan!B14</f>
        <v>3101</v>
      </c>
      <c r="B16" s="8" t="str">
        <f>Kontoplan!C14</f>
        <v>Dugnad</v>
      </c>
      <c r="C16" s="9"/>
      <c r="D16" s="9"/>
      <c r="E16" s="16">
        <f t="shared" si="1"/>
        <v>0</v>
      </c>
      <c r="F16" s="9">
        <v>0.0</v>
      </c>
      <c r="G16" s="9">
        <v>0.0</v>
      </c>
      <c r="H16" s="9">
        <v>0.0</v>
      </c>
      <c r="I16" s="9">
        <v>0.0</v>
      </c>
      <c r="J16" s="9">
        <v>0.0</v>
      </c>
      <c r="K16" s="9">
        <v>0.0</v>
      </c>
      <c r="L16" s="9">
        <v>0.0</v>
      </c>
      <c r="M16" s="9">
        <v>0.0</v>
      </c>
      <c r="N16" s="9">
        <v>0.0</v>
      </c>
      <c r="O16" s="9">
        <v>0.0</v>
      </c>
      <c r="P16" s="9">
        <v>0.0</v>
      </c>
      <c r="Q16" s="9">
        <v>0.0</v>
      </c>
      <c r="R16" s="4"/>
      <c r="S16" s="46"/>
      <c r="T16" s="4"/>
      <c r="U16" s="4"/>
      <c r="V16" s="4"/>
      <c r="W16" s="4"/>
      <c r="X16" s="4"/>
      <c r="Y16" s="4"/>
      <c r="Z16" s="4"/>
    </row>
    <row r="17" ht="15.75" customHeight="1">
      <c r="A17" s="8">
        <f>Kontoplan!B15</f>
        <v>3410</v>
      </c>
      <c r="B17" s="8" t="str">
        <f>Kontoplan!C15</f>
        <v>Tilskudd fra Oslo Kommune</v>
      </c>
      <c r="C17" s="9"/>
      <c r="D17" s="9"/>
      <c r="E17" s="16">
        <f t="shared" si="1"/>
        <v>0</v>
      </c>
      <c r="F17" s="9">
        <v>0.0</v>
      </c>
      <c r="G17" s="9">
        <v>0.0</v>
      </c>
      <c r="H17" s="9">
        <v>0.0</v>
      </c>
      <c r="I17" s="9">
        <v>0.0</v>
      </c>
      <c r="J17" s="9">
        <v>0.0</v>
      </c>
      <c r="K17" s="9">
        <v>0.0</v>
      </c>
      <c r="L17" s="9">
        <v>0.0</v>
      </c>
      <c r="M17" s="9">
        <v>0.0</v>
      </c>
      <c r="N17" s="9">
        <v>0.0</v>
      </c>
      <c r="O17" s="9">
        <v>0.0</v>
      </c>
      <c r="P17" s="9">
        <v>0.0</v>
      </c>
      <c r="Q17" s="9">
        <v>0.0</v>
      </c>
      <c r="R17" s="4"/>
      <c r="S17" s="46"/>
      <c r="T17" s="4"/>
      <c r="U17" s="4"/>
      <c r="V17" s="4"/>
      <c r="W17" s="4"/>
      <c r="X17" s="4"/>
      <c r="Y17" s="4"/>
      <c r="Z17" s="4"/>
    </row>
    <row r="18" ht="15.75" customHeight="1">
      <c r="A18" s="8">
        <f>Kontoplan!B16</f>
        <v>3420</v>
      </c>
      <c r="B18" s="8" t="str">
        <f>Kontoplan!C16</f>
        <v>Momskompensasjon</v>
      </c>
      <c r="C18" s="9"/>
      <c r="D18" s="9"/>
      <c r="E18" s="16">
        <f t="shared" si="1"/>
        <v>0</v>
      </c>
      <c r="F18" s="9">
        <v>0.0</v>
      </c>
      <c r="G18" s="9">
        <v>0.0</v>
      </c>
      <c r="H18" s="9">
        <v>0.0</v>
      </c>
      <c r="I18" s="9">
        <v>0.0</v>
      </c>
      <c r="J18" s="9">
        <v>0.0</v>
      </c>
      <c r="K18" s="9">
        <v>0.0</v>
      </c>
      <c r="L18" s="9">
        <v>0.0</v>
      </c>
      <c r="M18" s="9">
        <v>0.0</v>
      </c>
      <c r="N18" s="9">
        <v>0.0</v>
      </c>
      <c r="O18" s="9">
        <v>0.0</v>
      </c>
      <c r="P18" s="9">
        <v>0.0</v>
      </c>
      <c r="Q18" s="9">
        <v>0.0</v>
      </c>
      <c r="R18" s="4"/>
      <c r="S18" s="46"/>
      <c r="T18" s="4"/>
      <c r="U18" s="4"/>
      <c r="V18" s="4"/>
      <c r="W18" s="4"/>
      <c r="X18" s="4"/>
      <c r="Y18" s="4"/>
      <c r="Z18" s="4"/>
    </row>
    <row r="19" ht="15.75" customHeight="1">
      <c r="A19" s="8">
        <f>Kontoplan!B17</f>
        <v>3430</v>
      </c>
      <c r="B19" s="8" t="str">
        <f>Kontoplan!C17</f>
        <v>Grasrotandelen Norsk Tipping</v>
      </c>
      <c r="C19" s="9"/>
      <c r="D19" s="9"/>
      <c r="E19" s="16">
        <f t="shared" si="1"/>
        <v>0</v>
      </c>
      <c r="F19" s="9">
        <v>0.0</v>
      </c>
      <c r="G19" s="9">
        <v>0.0</v>
      </c>
      <c r="H19" s="9">
        <v>0.0</v>
      </c>
      <c r="I19" s="9">
        <v>0.0</v>
      </c>
      <c r="J19" s="9">
        <v>0.0</v>
      </c>
      <c r="K19" s="9">
        <v>0.0</v>
      </c>
      <c r="L19" s="9">
        <v>0.0</v>
      </c>
      <c r="M19" s="9">
        <v>0.0</v>
      </c>
      <c r="N19" s="9">
        <v>0.0</v>
      </c>
      <c r="O19" s="9">
        <v>0.0</v>
      </c>
      <c r="P19" s="9">
        <v>0.0</v>
      </c>
      <c r="Q19" s="9">
        <v>0.0</v>
      </c>
      <c r="R19" s="4"/>
      <c r="S19" s="46"/>
      <c r="T19" s="4"/>
      <c r="U19" s="4"/>
      <c r="V19" s="4"/>
      <c r="W19" s="4"/>
      <c r="X19" s="4"/>
      <c r="Y19" s="4"/>
      <c r="Z19" s="4"/>
    </row>
    <row r="20" ht="15.75" customHeight="1">
      <c r="A20" s="8">
        <f>Kontoplan!B18</f>
        <v>3900</v>
      </c>
      <c r="B20" s="8" t="str">
        <f>Kontoplan!C18</f>
        <v>Annen driftsrelatert inntekt</v>
      </c>
      <c r="C20" s="9"/>
      <c r="D20" s="9"/>
      <c r="E20" s="16">
        <f t="shared" si="1"/>
        <v>0</v>
      </c>
      <c r="F20" s="9">
        <v>0.0</v>
      </c>
      <c r="G20" s="9">
        <v>0.0</v>
      </c>
      <c r="H20" s="9">
        <v>0.0</v>
      </c>
      <c r="I20" s="9">
        <v>0.0</v>
      </c>
      <c r="J20" s="9">
        <v>0.0</v>
      </c>
      <c r="K20" s="9">
        <v>0.0</v>
      </c>
      <c r="L20" s="9">
        <v>0.0</v>
      </c>
      <c r="M20" s="9">
        <v>0.0</v>
      </c>
      <c r="N20" s="9">
        <v>0.0</v>
      </c>
      <c r="O20" s="9">
        <v>0.0</v>
      </c>
      <c r="P20" s="9">
        <v>0.0</v>
      </c>
      <c r="Q20" s="9">
        <v>0.0</v>
      </c>
      <c r="R20" s="4"/>
      <c r="S20" s="46"/>
      <c r="T20" s="4"/>
      <c r="U20" s="4"/>
      <c r="V20" s="4"/>
      <c r="W20" s="4"/>
      <c r="X20" s="4"/>
      <c r="Y20" s="4"/>
      <c r="Z20" s="4"/>
    </row>
    <row r="21" ht="15.75" customHeight="1">
      <c r="A21" s="8">
        <f>Kontoplan!B19</f>
        <v>3901</v>
      </c>
      <c r="B21" s="8" t="str">
        <f>Kontoplan!C19</f>
        <v>Internstøtte BI Athletics</v>
      </c>
      <c r="C21" s="9"/>
      <c r="D21" s="9"/>
      <c r="E21" s="16">
        <f t="shared" si="1"/>
        <v>-25700</v>
      </c>
      <c r="F21" s="9">
        <v>-12500.0</v>
      </c>
      <c r="G21" s="9">
        <v>0.0</v>
      </c>
      <c r="H21" s="9">
        <v>0.0</v>
      </c>
      <c r="I21" s="9">
        <v>0.0</v>
      </c>
      <c r="J21" s="9">
        <v>0.0</v>
      </c>
      <c r="K21" s="9">
        <v>0.0</v>
      </c>
      <c r="L21" s="9">
        <v>0.0</v>
      </c>
      <c r="M21" s="9">
        <v>0.0</v>
      </c>
      <c r="N21" s="9">
        <v>-6000.0</v>
      </c>
      <c r="O21" s="9">
        <v>0.0</v>
      </c>
      <c r="P21" s="9">
        <v>0.0</v>
      </c>
      <c r="Q21" s="9">
        <v>-7200.0</v>
      </c>
      <c r="R21" s="4"/>
      <c r="S21" s="46"/>
      <c r="T21" s="4"/>
      <c r="U21" s="4"/>
      <c r="V21" s="4"/>
      <c r="W21" s="4"/>
      <c r="X21" s="4"/>
      <c r="Y21" s="4"/>
      <c r="Z21" s="4"/>
    </row>
    <row r="22" ht="15.75" customHeight="1">
      <c r="A22" s="8">
        <f>Kontoplan!B20</f>
        <v>3920</v>
      </c>
      <c r="B22" s="8" t="str">
        <f>Kontoplan!C20</f>
        <v>Medlemskontingent</v>
      </c>
      <c r="C22" s="9"/>
      <c r="D22" s="9"/>
      <c r="E22" s="16">
        <f t="shared" si="1"/>
        <v>0</v>
      </c>
      <c r="F22" s="9">
        <v>0.0</v>
      </c>
      <c r="G22" s="9">
        <v>0.0</v>
      </c>
      <c r="H22" s="9">
        <v>0.0</v>
      </c>
      <c r="I22" s="9">
        <v>0.0</v>
      </c>
      <c r="J22" s="9">
        <v>0.0</v>
      </c>
      <c r="K22" s="9">
        <v>0.0</v>
      </c>
      <c r="L22" s="9">
        <v>0.0</v>
      </c>
      <c r="M22" s="9">
        <v>0.0</v>
      </c>
      <c r="N22" s="9">
        <v>0.0</v>
      </c>
      <c r="O22" s="9">
        <v>0.0</v>
      </c>
      <c r="P22" s="9">
        <v>0.0</v>
      </c>
      <c r="Q22" s="9">
        <v>0.0</v>
      </c>
      <c r="R22" s="4"/>
      <c r="S22" s="46"/>
      <c r="T22" s="4"/>
      <c r="U22" s="4"/>
      <c r="V22" s="4"/>
      <c r="W22" s="4"/>
      <c r="X22" s="4"/>
      <c r="Y22" s="4"/>
      <c r="Z22" s="4"/>
    </row>
    <row r="23" ht="15.75" customHeight="1">
      <c r="A23" s="8">
        <f>Kontoplan!B21</f>
        <v>3921</v>
      </c>
      <c r="B23" s="8" t="str">
        <f>Kontoplan!C21</f>
        <v>Gruppeavgift</v>
      </c>
      <c r="C23" s="9"/>
      <c r="D23" s="9"/>
      <c r="E23" s="16">
        <f t="shared" si="1"/>
        <v>-19800</v>
      </c>
      <c r="F23" s="9">
        <v>-3800.0</v>
      </c>
      <c r="G23" s="9">
        <v>0.0</v>
      </c>
      <c r="H23" s="9">
        <v>0.0</v>
      </c>
      <c r="I23" s="9">
        <v>0.0</v>
      </c>
      <c r="J23" s="9">
        <v>0.0</v>
      </c>
      <c r="K23" s="9">
        <v>0.0</v>
      </c>
      <c r="L23" s="9">
        <v>0.0</v>
      </c>
      <c r="M23" s="9">
        <v>0.0</v>
      </c>
      <c r="N23" s="9">
        <v>-16000.0</v>
      </c>
      <c r="O23" s="9">
        <v>0.0</v>
      </c>
      <c r="P23" s="9">
        <v>0.0</v>
      </c>
      <c r="Q23" s="9">
        <v>0.0</v>
      </c>
      <c r="R23" s="4"/>
      <c r="S23" s="46"/>
      <c r="T23" s="4"/>
      <c r="U23" s="4"/>
      <c r="V23" s="4"/>
      <c r="W23" s="4"/>
      <c r="X23" s="4"/>
      <c r="Y23" s="4"/>
      <c r="Z23" s="4"/>
    </row>
    <row r="24" ht="15.75" customHeight="1">
      <c r="A24" s="8">
        <f>Kontoplan!B22</f>
        <v>3930</v>
      </c>
      <c r="B24" s="8" t="str">
        <f>Kontoplan!C22</f>
        <v>Treningsavgift</v>
      </c>
      <c r="C24" s="9"/>
      <c r="D24" s="9"/>
      <c r="E24" s="16">
        <f t="shared" si="1"/>
        <v>-33500</v>
      </c>
      <c r="F24" s="9">
        <v>-19500.0</v>
      </c>
      <c r="G24" s="9">
        <v>0.0</v>
      </c>
      <c r="H24" s="9">
        <v>0.0</v>
      </c>
      <c r="I24" s="9">
        <v>0.0</v>
      </c>
      <c r="J24" s="9">
        <v>0.0</v>
      </c>
      <c r="K24" s="9">
        <v>0.0</v>
      </c>
      <c r="L24" s="9">
        <v>0.0</v>
      </c>
      <c r="M24" s="9">
        <v>0.0</v>
      </c>
      <c r="N24" s="9">
        <v>-14000.0</v>
      </c>
      <c r="O24" s="9">
        <v>0.0</v>
      </c>
      <c r="P24" s="9">
        <v>0.0</v>
      </c>
      <c r="Q24" s="9">
        <v>0.0</v>
      </c>
      <c r="R24" s="4"/>
      <c r="S24" s="46"/>
      <c r="T24" s="4"/>
      <c r="U24" s="4"/>
      <c r="V24" s="4"/>
      <c r="W24" s="4"/>
      <c r="X24" s="4"/>
      <c r="Y24" s="4"/>
      <c r="Z24" s="4"/>
    </row>
    <row r="25" ht="15.75" customHeight="1">
      <c r="A25" s="8">
        <f>Kontoplan!B23</f>
        <v>3990</v>
      </c>
      <c r="B25" s="8" t="str">
        <f>Kontoplan!C23</f>
        <v>Kontingent fra BI-studenter</v>
      </c>
      <c r="C25" s="9"/>
      <c r="D25" s="9"/>
      <c r="E25" s="16">
        <f t="shared" si="1"/>
        <v>0</v>
      </c>
      <c r="F25" s="9">
        <v>0.0</v>
      </c>
      <c r="G25" s="9">
        <v>0.0</v>
      </c>
      <c r="H25" s="9">
        <v>0.0</v>
      </c>
      <c r="I25" s="9">
        <v>0.0</v>
      </c>
      <c r="J25" s="9">
        <v>0.0</v>
      </c>
      <c r="K25" s="9">
        <v>0.0</v>
      </c>
      <c r="L25" s="9">
        <v>0.0</v>
      </c>
      <c r="M25" s="9">
        <v>0.0</v>
      </c>
      <c r="N25" s="9">
        <v>0.0</v>
      </c>
      <c r="O25" s="9">
        <v>0.0</v>
      </c>
      <c r="P25" s="9">
        <v>0.0</v>
      </c>
      <c r="Q25" s="9">
        <v>0.0</v>
      </c>
      <c r="R25" s="4"/>
      <c r="S25" s="46"/>
      <c r="T25" s="4"/>
      <c r="U25" s="4"/>
      <c r="V25" s="4"/>
      <c r="W25" s="4"/>
      <c r="X25" s="4"/>
      <c r="Y25" s="4"/>
      <c r="Z25" s="4"/>
    </row>
    <row r="26" ht="15.75" customHeight="1">
      <c r="A26" s="8">
        <f>Kontoplan!B24</f>
        <v>3991</v>
      </c>
      <c r="B26" s="8" t="str">
        <f>Kontoplan!C24</f>
        <v>Støtte fra BISO</v>
      </c>
      <c r="C26" s="9"/>
      <c r="D26" s="9"/>
      <c r="E26" s="16">
        <f t="shared" si="1"/>
        <v>0</v>
      </c>
      <c r="F26" s="9">
        <v>0.0</v>
      </c>
      <c r="G26" s="9">
        <v>0.0</v>
      </c>
      <c r="H26" s="9">
        <v>0.0</v>
      </c>
      <c r="I26" s="9">
        <v>0.0</v>
      </c>
      <c r="J26" s="9">
        <v>0.0</v>
      </c>
      <c r="K26" s="9">
        <v>0.0</v>
      </c>
      <c r="L26" s="9">
        <v>0.0</v>
      </c>
      <c r="M26" s="9">
        <v>0.0</v>
      </c>
      <c r="N26" s="9">
        <v>0.0</v>
      </c>
      <c r="O26" s="9">
        <v>0.0</v>
      </c>
      <c r="P26" s="9">
        <v>0.0</v>
      </c>
      <c r="Q26" s="9">
        <v>0.0</v>
      </c>
      <c r="R26" s="4"/>
      <c r="S26" s="46"/>
      <c r="T26" s="4"/>
      <c r="U26" s="4"/>
      <c r="V26" s="4"/>
      <c r="W26" s="4"/>
      <c r="X26" s="4"/>
      <c r="Y26" s="4"/>
      <c r="Z26" s="4"/>
    </row>
    <row r="27" ht="15.75" customHeight="1">
      <c r="A27" s="8">
        <f>Kontoplan!B25</f>
        <v>3992</v>
      </c>
      <c r="B27" s="8" t="str">
        <f>Kontoplan!C25</f>
        <v>Støtte fra BI</v>
      </c>
      <c r="C27" s="9"/>
      <c r="D27" s="9"/>
      <c r="E27" s="16">
        <f t="shared" si="1"/>
        <v>0</v>
      </c>
      <c r="F27" s="9">
        <v>0.0</v>
      </c>
      <c r="G27" s="9">
        <v>0.0</v>
      </c>
      <c r="H27" s="9">
        <v>0.0</v>
      </c>
      <c r="I27" s="9">
        <v>0.0</v>
      </c>
      <c r="J27" s="9">
        <v>0.0</v>
      </c>
      <c r="K27" s="9">
        <v>0.0</v>
      </c>
      <c r="L27" s="9">
        <v>0.0</v>
      </c>
      <c r="M27" s="9">
        <v>0.0</v>
      </c>
      <c r="N27" s="9">
        <v>0.0</v>
      </c>
      <c r="O27" s="9">
        <v>0.0</v>
      </c>
      <c r="P27" s="9">
        <v>0.0</v>
      </c>
      <c r="Q27" s="9">
        <v>0.0</v>
      </c>
      <c r="R27" s="4"/>
      <c r="S27" s="46"/>
      <c r="T27" s="4"/>
      <c r="U27" s="4"/>
      <c r="V27" s="4"/>
      <c r="W27" s="4"/>
      <c r="X27" s="4"/>
      <c r="Y27" s="4"/>
      <c r="Z27" s="4"/>
    </row>
    <row r="28" ht="15.75" customHeight="1">
      <c r="A28" s="8">
        <f>Kontoplan!B26</f>
        <v>3993</v>
      </c>
      <c r="B28" s="8" t="str">
        <f>Kontoplan!C26</f>
        <v>Støtte fra Velferdstinget</v>
      </c>
      <c r="C28" s="9"/>
      <c r="D28" s="9"/>
      <c r="E28" s="16">
        <f t="shared" si="1"/>
        <v>0</v>
      </c>
      <c r="F28" s="9">
        <v>0.0</v>
      </c>
      <c r="G28" s="9">
        <v>0.0</v>
      </c>
      <c r="H28" s="9">
        <v>0.0</v>
      </c>
      <c r="I28" s="9">
        <v>0.0</v>
      </c>
      <c r="J28" s="9">
        <v>0.0</v>
      </c>
      <c r="K28" s="9">
        <v>0.0</v>
      </c>
      <c r="L28" s="9">
        <v>0.0</v>
      </c>
      <c r="M28" s="9">
        <v>0.0</v>
      </c>
      <c r="N28" s="9">
        <v>0.0</v>
      </c>
      <c r="O28" s="9">
        <v>0.0</v>
      </c>
      <c r="P28" s="9">
        <v>0.0</v>
      </c>
      <c r="Q28" s="9">
        <v>0.0</v>
      </c>
      <c r="R28" s="4"/>
      <c r="S28" s="46"/>
      <c r="T28" s="4"/>
      <c r="U28" s="4"/>
      <c r="V28" s="4"/>
      <c r="W28" s="4"/>
      <c r="X28" s="4"/>
      <c r="Y28" s="4"/>
      <c r="Z28" s="4"/>
    </row>
    <row r="29" ht="15.75" customHeight="1">
      <c r="A29" s="8">
        <f>Kontoplan!B27</f>
        <v>3994</v>
      </c>
      <c r="B29" s="8" t="str">
        <f>Kontoplan!C27</f>
        <v>Støtte fra NSI</v>
      </c>
      <c r="C29" s="9"/>
      <c r="D29" s="9"/>
      <c r="E29" s="16">
        <f t="shared" si="1"/>
        <v>-18000</v>
      </c>
      <c r="F29" s="9">
        <v>0.0</v>
      </c>
      <c r="G29" s="9">
        <v>0.0</v>
      </c>
      <c r="H29" s="9">
        <v>-18000.0</v>
      </c>
      <c r="I29" s="9">
        <v>0.0</v>
      </c>
      <c r="J29" s="9">
        <v>0.0</v>
      </c>
      <c r="K29" s="9">
        <v>0.0</v>
      </c>
      <c r="L29" s="9">
        <v>0.0</v>
      </c>
      <c r="M29" s="9">
        <v>0.0</v>
      </c>
      <c r="N29" s="9">
        <v>0.0</v>
      </c>
      <c r="O29" s="9">
        <v>0.0</v>
      </c>
      <c r="P29" s="9">
        <v>0.0</v>
      </c>
      <c r="Q29" s="9">
        <v>0.0</v>
      </c>
      <c r="R29" s="4"/>
      <c r="S29" s="46"/>
      <c r="T29" s="4"/>
      <c r="U29" s="4"/>
      <c r="V29" s="4"/>
      <c r="W29" s="4"/>
      <c r="X29" s="4"/>
      <c r="Y29" s="4"/>
      <c r="Z29" s="4"/>
    </row>
    <row r="30" ht="15.75" customHeight="1">
      <c r="A30" s="8">
        <f>Kontoplan!B28</f>
        <v>3995</v>
      </c>
      <c r="B30" s="8" t="str">
        <f>Kontoplan!C28</f>
        <v>Annen støtte</v>
      </c>
      <c r="C30" s="9"/>
      <c r="D30" s="9"/>
      <c r="E30" s="16">
        <f t="shared" si="1"/>
        <v>0</v>
      </c>
      <c r="F30" s="9">
        <v>0.0</v>
      </c>
      <c r="G30" s="9">
        <v>0.0</v>
      </c>
      <c r="H30" s="9">
        <v>0.0</v>
      </c>
      <c r="I30" s="9">
        <v>0.0</v>
      </c>
      <c r="J30" s="9">
        <v>0.0</v>
      </c>
      <c r="K30" s="9">
        <v>0.0</v>
      </c>
      <c r="L30" s="9">
        <v>0.0</v>
      </c>
      <c r="M30" s="9">
        <v>0.0</v>
      </c>
      <c r="N30" s="9">
        <v>0.0</v>
      </c>
      <c r="O30" s="9">
        <v>0.0</v>
      </c>
      <c r="P30" s="9">
        <v>0.0</v>
      </c>
      <c r="Q30" s="9">
        <v>0.0</v>
      </c>
      <c r="R30" s="4"/>
      <c r="S30" s="46"/>
      <c r="T30" s="4"/>
      <c r="U30" s="4"/>
      <c r="V30" s="4"/>
      <c r="W30" s="4"/>
      <c r="X30" s="4"/>
      <c r="Y30" s="4"/>
      <c r="Z30" s="4"/>
    </row>
    <row r="31" ht="15.75" customHeight="1">
      <c r="A31" s="4"/>
      <c r="B31" s="4"/>
      <c r="C31" s="12"/>
      <c r="D31" s="12"/>
      <c r="E31" s="12"/>
      <c r="F31" s="12"/>
      <c r="G31" s="12"/>
      <c r="H31" s="12"/>
      <c r="I31" s="12"/>
      <c r="J31" s="12"/>
      <c r="K31" s="12"/>
      <c r="L31" s="12"/>
      <c r="M31" s="12"/>
      <c r="N31" s="12"/>
      <c r="O31" s="12"/>
      <c r="P31" s="12"/>
      <c r="Q31" s="12"/>
      <c r="R31" s="4"/>
      <c r="S31" s="4"/>
      <c r="T31" s="4"/>
      <c r="U31" s="4"/>
      <c r="V31" s="4"/>
      <c r="W31" s="4"/>
      <c r="X31" s="4"/>
      <c r="Y31" s="4"/>
      <c r="Z31" s="4"/>
    </row>
    <row r="32" ht="15.75" customHeight="1">
      <c r="A32" s="13" t="s">
        <v>30</v>
      </c>
      <c r="B32" s="14"/>
      <c r="C32" s="15">
        <f t="shared" ref="C32:Q32" si="2">SUM(C13:C31)</f>
        <v>0</v>
      </c>
      <c r="D32" s="15">
        <f t="shared" si="2"/>
        <v>0</v>
      </c>
      <c r="E32" s="16">
        <f t="shared" si="2"/>
        <v>-302500</v>
      </c>
      <c r="F32" s="15">
        <f t="shared" si="2"/>
        <v>-48300</v>
      </c>
      <c r="G32" s="15">
        <f t="shared" si="2"/>
        <v>0</v>
      </c>
      <c r="H32" s="15">
        <f t="shared" si="2"/>
        <v>-158400</v>
      </c>
      <c r="I32" s="15">
        <f t="shared" si="2"/>
        <v>0</v>
      </c>
      <c r="J32" s="15">
        <f t="shared" si="2"/>
        <v>0</v>
      </c>
      <c r="K32" s="15">
        <f t="shared" si="2"/>
        <v>0</v>
      </c>
      <c r="L32" s="15">
        <f t="shared" si="2"/>
        <v>0</v>
      </c>
      <c r="M32" s="15">
        <f t="shared" si="2"/>
        <v>0</v>
      </c>
      <c r="N32" s="15">
        <f t="shared" si="2"/>
        <v>-70600</v>
      </c>
      <c r="O32" s="15">
        <f t="shared" si="2"/>
        <v>0</v>
      </c>
      <c r="P32" s="15">
        <f t="shared" si="2"/>
        <v>0</v>
      </c>
      <c r="Q32" s="15">
        <f t="shared" si="2"/>
        <v>-25200</v>
      </c>
      <c r="R32" s="4"/>
      <c r="S32" s="46"/>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5" t="s">
        <v>31</v>
      </c>
      <c r="B36" s="2"/>
      <c r="C36" s="2"/>
      <c r="D36" s="2"/>
      <c r="E36" s="2"/>
      <c r="F36" s="2"/>
      <c r="G36" s="2"/>
      <c r="H36" s="2"/>
      <c r="I36" s="2"/>
      <c r="J36" s="2"/>
      <c r="K36" s="2"/>
      <c r="L36" s="2"/>
      <c r="M36" s="2"/>
      <c r="N36" s="2"/>
      <c r="O36" s="2"/>
      <c r="P36" s="2"/>
      <c r="Q36" s="2"/>
      <c r="R36" s="2"/>
      <c r="S36" s="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6" t="s">
        <v>3</v>
      </c>
      <c r="B38" s="6" t="s">
        <v>4</v>
      </c>
      <c r="C38" s="6" t="s">
        <v>5</v>
      </c>
      <c r="D38" s="6" t="s">
        <v>6</v>
      </c>
      <c r="E38" s="7" t="s">
        <v>7</v>
      </c>
      <c r="F38" s="6" t="s">
        <v>172</v>
      </c>
      <c r="G38" s="6" t="s">
        <v>173</v>
      </c>
      <c r="H38" s="6" t="s">
        <v>174</v>
      </c>
      <c r="I38" s="6" t="s">
        <v>175</v>
      </c>
      <c r="J38" s="6" t="s">
        <v>176</v>
      </c>
      <c r="K38" s="6" t="s">
        <v>177</v>
      </c>
      <c r="L38" s="6" t="s">
        <v>178</v>
      </c>
      <c r="M38" s="6" t="s">
        <v>179</v>
      </c>
      <c r="N38" s="6" t="s">
        <v>180</v>
      </c>
      <c r="O38" s="6" t="s">
        <v>181</v>
      </c>
      <c r="P38" s="6" t="s">
        <v>182</v>
      </c>
      <c r="Q38" s="6" t="s">
        <v>183</v>
      </c>
      <c r="R38" s="45"/>
      <c r="S38" s="6" t="s">
        <v>184</v>
      </c>
      <c r="T38" s="4"/>
      <c r="U38" s="4"/>
      <c r="V38" s="4"/>
      <c r="W38" s="4"/>
      <c r="X38" s="4"/>
      <c r="Y38" s="4"/>
      <c r="Z38" s="4"/>
    </row>
    <row r="39" ht="15.75" customHeight="1">
      <c r="A39" s="8">
        <f>Kontoplan!B29</f>
        <v>5910</v>
      </c>
      <c r="B39" s="8" t="str">
        <f>Kontoplan!C29</f>
        <v>Lunsjkort</v>
      </c>
      <c r="C39" s="9"/>
      <c r="D39" s="9"/>
      <c r="E39" s="16">
        <f t="shared" ref="E39:E70" si="3">SUM(F39:Q39)</f>
        <v>0</v>
      </c>
      <c r="F39" s="9">
        <v>0.0</v>
      </c>
      <c r="G39" s="9">
        <v>0.0</v>
      </c>
      <c r="H39" s="9">
        <v>0.0</v>
      </c>
      <c r="I39" s="9">
        <v>0.0</v>
      </c>
      <c r="J39" s="9">
        <v>0.0</v>
      </c>
      <c r="K39" s="9">
        <v>0.0</v>
      </c>
      <c r="L39" s="9">
        <v>0.0</v>
      </c>
      <c r="M39" s="9">
        <v>0.0</v>
      </c>
      <c r="N39" s="9">
        <v>0.0</v>
      </c>
      <c r="O39" s="9">
        <v>0.0</v>
      </c>
      <c r="P39" s="9">
        <v>0.0</v>
      </c>
      <c r="Q39" s="9">
        <v>0.0</v>
      </c>
      <c r="R39" s="4"/>
      <c r="S39" s="46"/>
      <c r="T39" s="4"/>
      <c r="U39" s="4"/>
      <c r="V39" s="4"/>
      <c r="W39" s="4"/>
      <c r="X39" s="4"/>
      <c r="Y39" s="4"/>
      <c r="Z39" s="4"/>
    </row>
    <row r="40" ht="15.75" customHeight="1">
      <c r="A40" s="8">
        <f>Kontoplan!B30</f>
        <v>5995</v>
      </c>
      <c r="B40" s="8" t="str">
        <f>Kontoplan!C30</f>
        <v>Styrekostnader</v>
      </c>
      <c r="C40" s="9"/>
      <c r="D40" s="9"/>
      <c r="E40" s="16">
        <f t="shared" si="3"/>
        <v>4500</v>
      </c>
      <c r="F40" s="9">
        <v>1500.0</v>
      </c>
      <c r="G40" s="9">
        <v>0.0</v>
      </c>
      <c r="H40" s="9">
        <v>1500.0</v>
      </c>
      <c r="I40" s="9">
        <v>0.0</v>
      </c>
      <c r="J40" s="9">
        <v>0.0</v>
      </c>
      <c r="K40" s="9">
        <v>0.0</v>
      </c>
      <c r="L40" s="9">
        <v>0.0</v>
      </c>
      <c r="M40" s="9">
        <v>0.0</v>
      </c>
      <c r="N40" s="9">
        <v>0.0</v>
      </c>
      <c r="O40" s="9">
        <v>0.0</v>
      </c>
      <c r="P40" s="9">
        <v>1500.0</v>
      </c>
      <c r="Q40" s="9">
        <v>0.0</v>
      </c>
      <c r="R40" s="4"/>
      <c r="S40" s="46"/>
      <c r="T40" s="4"/>
      <c r="U40" s="4"/>
      <c r="V40" s="4"/>
      <c r="W40" s="4"/>
      <c r="X40" s="4"/>
      <c r="Y40" s="4"/>
      <c r="Z40" s="4"/>
    </row>
    <row r="41" ht="15.75" customHeight="1">
      <c r="A41" s="8">
        <f>Kontoplan!B31</f>
        <v>6480</v>
      </c>
      <c r="B41" s="8" t="str">
        <f>Kontoplan!C31</f>
        <v>Leiekostnad idrett</v>
      </c>
      <c r="C41" s="9"/>
      <c r="D41" s="9"/>
      <c r="E41" s="16">
        <f t="shared" si="3"/>
        <v>39400</v>
      </c>
      <c r="F41" s="9">
        <v>0.0</v>
      </c>
      <c r="G41" s="9">
        <v>22400.0</v>
      </c>
      <c r="H41" s="9">
        <v>0.0</v>
      </c>
      <c r="I41" s="9">
        <v>0.0</v>
      </c>
      <c r="J41" s="9">
        <v>0.0</v>
      </c>
      <c r="K41" s="9">
        <v>0.0</v>
      </c>
      <c r="L41" s="9">
        <v>0.0</v>
      </c>
      <c r="M41" s="9">
        <v>0.0</v>
      </c>
      <c r="N41" s="9">
        <v>17000.0</v>
      </c>
      <c r="O41" s="9">
        <v>0.0</v>
      </c>
      <c r="P41" s="9">
        <v>0.0</v>
      </c>
      <c r="Q41" s="9">
        <v>0.0</v>
      </c>
      <c r="R41" s="4"/>
      <c r="S41" s="46"/>
      <c r="T41" s="4"/>
      <c r="U41" s="4"/>
      <c r="V41" s="4"/>
      <c r="W41" s="4"/>
      <c r="X41" s="4"/>
      <c r="Y41" s="4"/>
      <c r="Z41" s="4"/>
    </row>
    <row r="42" ht="15.75" customHeight="1">
      <c r="A42" s="8">
        <f>Kontoplan!B32</f>
        <v>6490</v>
      </c>
      <c r="B42" s="8" t="str">
        <f>Kontoplan!C32</f>
        <v>Leiekostnad annen</v>
      </c>
      <c r="C42" s="9"/>
      <c r="D42" s="9"/>
      <c r="E42" s="16">
        <f t="shared" si="3"/>
        <v>149900</v>
      </c>
      <c r="F42" s="9">
        <v>0.0</v>
      </c>
      <c r="G42" s="9">
        <v>0.0</v>
      </c>
      <c r="H42" s="9">
        <v>122400.0</v>
      </c>
      <c r="I42" s="9">
        <v>0.0</v>
      </c>
      <c r="J42" s="9">
        <v>0.0</v>
      </c>
      <c r="K42" s="9">
        <v>0.0</v>
      </c>
      <c r="L42" s="9">
        <v>0.0</v>
      </c>
      <c r="M42" s="9">
        <v>0.0</v>
      </c>
      <c r="N42" s="9">
        <v>27500.0</v>
      </c>
      <c r="O42" s="9">
        <v>0.0</v>
      </c>
      <c r="P42" s="9">
        <v>0.0</v>
      </c>
      <c r="Q42" s="9">
        <v>0.0</v>
      </c>
      <c r="R42" s="4"/>
      <c r="S42" s="46"/>
      <c r="T42" s="4"/>
      <c r="U42" s="4"/>
      <c r="V42" s="4"/>
      <c r="W42" s="4"/>
      <c r="X42" s="4"/>
      <c r="Y42" s="4"/>
      <c r="Z42" s="4"/>
    </row>
    <row r="43" ht="15.75" customHeight="1">
      <c r="A43" s="8">
        <f>Kontoplan!B33</f>
        <v>6540</v>
      </c>
      <c r="B43" s="8" t="str">
        <f>Kontoplan!C33</f>
        <v>Idrettsutstyr</v>
      </c>
      <c r="C43" s="9"/>
      <c r="D43" s="9"/>
      <c r="E43" s="16">
        <f t="shared" si="3"/>
        <v>0</v>
      </c>
      <c r="F43" s="9">
        <v>0.0</v>
      </c>
      <c r="G43" s="9">
        <v>0.0</v>
      </c>
      <c r="H43" s="9">
        <v>0.0</v>
      </c>
      <c r="I43" s="9">
        <v>0.0</v>
      </c>
      <c r="J43" s="9">
        <v>0.0</v>
      </c>
      <c r="K43" s="9">
        <v>0.0</v>
      </c>
      <c r="L43" s="9">
        <v>0.0</v>
      </c>
      <c r="M43" s="9">
        <v>0.0</v>
      </c>
      <c r="N43" s="9">
        <v>0.0</v>
      </c>
      <c r="O43" s="9">
        <v>0.0</v>
      </c>
      <c r="P43" s="9">
        <v>0.0</v>
      </c>
      <c r="Q43" s="9">
        <v>0.0</v>
      </c>
      <c r="R43" s="4"/>
      <c r="S43" s="46"/>
      <c r="T43" s="4"/>
      <c r="U43" s="4"/>
      <c r="V43" s="4"/>
      <c r="W43" s="4"/>
      <c r="X43" s="4"/>
      <c r="Y43" s="4"/>
      <c r="Z43" s="4"/>
    </row>
    <row r="44" ht="15.75" customHeight="1">
      <c r="A44" s="8">
        <f>Kontoplan!B34</f>
        <v>6550</v>
      </c>
      <c r="B44" s="8" t="str">
        <f>Kontoplan!C34</f>
        <v>Driftsmateriale</v>
      </c>
      <c r="C44" s="9"/>
      <c r="D44" s="9"/>
      <c r="E44" s="16">
        <f t="shared" si="3"/>
        <v>0</v>
      </c>
      <c r="F44" s="9">
        <v>0.0</v>
      </c>
      <c r="G44" s="9">
        <v>0.0</v>
      </c>
      <c r="H44" s="9">
        <v>0.0</v>
      </c>
      <c r="I44" s="9">
        <v>0.0</v>
      </c>
      <c r="J44" s="9">
        <v>0.0</v>
      </c>
      <c r="K44" s="9">
        <v>0.0</v>
      </c>
      <c r="L44" s="9">
        <v>0.0</v>
      </c>
      <c r="M44" s="9">
        <v>0.0</v>
      </c>
      <c r="N44" s="9">
        <v>0.0</v>
      </c>
      <c r="O44" s="9">
        <v>0.0</v>
      </c>
      <c r="P44" s="9">
        <v>0.0</v>
      </c>
      <c r="Q44" s="9">
        <v>0.0</v>
      </c>
      <c r="R44" s="4"/>
      <c r="S44" s="46"/>
      <c r="T44" s="4"/>
      <c r="U44" s="4"/>
      <c r="V44" s="4"/>
      <c r="W44" s="4"/>
      <c r="X44" s="4"/>
      <c r="Y44" s="4"/>
      <c r="Z44" s="4"/>
    </row>
    <row r="45" ht="15.75" customHeight="1">
      <c r="A45" s="8">
        <f>Kontoplan!B35</f>
        <v>6555</v>
      </c>
      <c r="B45" s="8" t="str">
        <f>Kontoplan!C35</f>
        <v>Andre driftskostnader</v>
      </c>
      <c r="C45" s="9"/>
      <c r="D45" s="9"/>
      <c r="E45" s="16">
        <f t="shared" si="3"/>
        <v>0</v>
      </c>
      <c r="F45" s="9">
        <v>0.0</v>
      </c>
      <c r="G45" s="9">
        <v>0.0</v>
      </c>
      <c r="H45" s="9">
        <v>0.0</v>
      </c>
      <c r="I45" s="9">
        <v>0.0</v>
      </c>
      <c r="J45" s="9">
        <v>0.0</v>
      </c>
      <c r="K45" s="9">
        <v>0.0</v>
      </c>
      <c r="L45" s="9">
        <v>0.0</v>
      </c>
      <c r="M45" s="9">
        <v>0.0</v>
      </c>
      <c r="N45" s="9">
        <v>0.0</v>
      </c>
      <c r="O45" s="9">
        <v>0.0</v>
      </c>
      <c r="P45" s="9">
        <v>0.0</v>
      </c>
      <c r="Q45" s="9">
        <v>0.0</v>
      </c>
      <c r="R45" s="4"/>
      <c r="S45" s="46"/>
      <c r="T45" s="4"/>
      <c r="U45" s="4"/>
      <c r="V45" s="4"/>
      <c r="W45" s="4"/>
      <c r="X45" s="4"/>
      <c r="Y45" s="4"/>
      <c r="Z45" s="4"/>
    </row>
    <row r="46" ht="15.75" customHeight="1">
      <c r="A46" s="8">
        <f>Kontoplan!B36</f>
        <v>6571</v>
      </c>
      <c r="B46" s="8" t="str">
        <f>Kontoplan!C36</f>
        <v>Drakter</v>
      </c>
      <c r="C46" s="9"/>
      <c r="D46" s="9"/>
      <c r="E46" s="16">
        <f t="shared" si="3"/>
        <v>20000</v>
      </c>
      <c r="F46" s="9">
        <v>20000.0</v>
      </c>
      <c r="G46" s="9">
        <v>0.0</v>
      </c>
      <c r="H46" s="9">
        <v>0.0</v>
      </c>
      <c r="I46" s="9">
        <v>0.0</v>
      </c>
      <c r="J46" s="9">
        <v>0.0</v>
      </c>
      <c r="K46" s="9">
        <v>0.0</v>
      </c>
      <c r="L46" s="9">
        <v>0.0</v>
      </c>
      <c r="M46" s="9">
        <v>0.0</v>
      </c>
      <c r="N46" s="9">
        <v>0.0</v>
      </c>
      <c r="O46" s="9">
        <v>0.0</v>
      </c>
      <c r="P46" s="9">
        <v>0.0</v>
      </c>
      <c r="Q46" s="9">
        <v>0.0</v>
      </c>
      <c r="R46" s="4"/>
      <c r="S46" s="46"/>
      <c r="T46" s="4"/>
      <c r="U46" s="4"/>
      <c r="V46" s="4"/>
      <c r="W46" s="4"/>
      <c r="X46" s="4"/>
      <c r="Y46" s="4"/>
      <c r="Z46" s="4"/>
    </row>
    <row r="47" ht="15.75" customHeight="1">
      <c r="A47" s="8">
        <f>Kontoplan!B37</f>
        <v>6572</v>
      </c>
      <c r="B47" s="8" t="str">
        <f>Kontoplan!C37</f>
        <v>Annet klær</v>
      </c>
      <c r="C47" s="9"/>
      <c r="D47" s="9"/>
      <c r="E47" s="16">
        <f t="shared" si="3"/>
        <v>0</v>
      </c>
      <c r="F47" s="9">
        <v>0.0</v>
      </c>
      <c r="G47" s="9">
        <v>0.0</v>
      </c>
      <c r="H47" s="9">
        <v>0.0</v>
      </c>
      <c r="I47" s="9">
        <v>0.0</v>
      </c>
      <c r="J47" s="9">
        <v>0.0</v>
      </c>
      <c r="K47" s="9">
        <v>0.0</v>
      </c>
      <c r="L47" s="9">
        <v>0.0</v>
      </c>
      <c r="M47" s="9">
        <v>0.0</v>
      </c>
      <c r="N47" s="9">
        <v>0.0</v>
      </c>
      <c r="O47" s="9">
        <v>0.0</v>
      </c>
      <c r="P47" s="9">
        <v>0.0</v>
      </c>
      <c r="Q47" s="9">
        <v>0.0</v>
      </c>
      <c r="R47" s="4"/>
      <c r="S47" s="46"/>
      <c r="T47" s="4"/>
      <c r="U47" s="4"/>
      <c r="V47" s="4"/>
      <c r="W47" s="4"/>
      <c r="X47" s="4"/>
      <c r="Y47" s="4"/>
      <c r="Z47" s="4"/>
    </row>
    <row r="48" ht="15.75" customHeight="1">
      <c r="A48" s="8">
        <f>Kontoplan!B38</f>
        <v>6620</v>
      </c>
      <c r="B48" s="8" t="str">
        <f>Kontoplan!C38</f>
        <v>Reparasjon og vedlikehold</v>
      </c>
      <c r="C48" s="9"/>
      <c r="D48" s="9"/>
      <c r="E48" s="16">
        <f t="shared" si="3"/>
        <v>0</v>
      </c>
      <c r="F48" s="9">
        <v>0.0</v>
      </c>
      <c r="G48" s="9">
        <v>0.0</v>
      </c>
      <c r="H48" s="9">
        <v>0.0</v>
      </c>
      <c r="I48" s="9">
        <v>0.0</v>
      </c>
      <c r="J48" s="9">
        <v>0.0</v>
      </c>
      <c r="K48" s="9">
        <v>0.0</v>
      </c>
      <c r="L48" s="9">
        <v>0.0</v>
      </c>
      <c r="M48" s="9">
        <v>0.0</v>
      </c>
      <c r="N48" s="9">
        <v>0.0</v>
      </c>
      <c r="O48" s="9">
        <v>0.0</v>
      </c>
      <c r="P48" s="9">
        <v>0.0</v>
      </c>
      <c r="Q48" s="9">
        <v>0.0</v>
      </c>
      <c r="R48" s="4"/>
      <c r="S48" s="46"/>
      <c r="T48" s="4"/>
      <c r="U48" s="4"/>
      <c r="V48" s="4"/>
      <c r="W48" s="4"/>
      <c r="X48" s="4"/>
      <c r="Y48" s="4"/>
      <c r="Z48" s="4"/>
    </row>
    <row r="49" ht="15.75" customHeight="1">
      <c r="A49" s="8">
        <f>Kontoplan!B39</f>
        <v>6705</v>
      </c>
      <c r="B49" s="8" t="str">
        <f>Kontoplan!C39</f>
        <v>Regnskapshonorar</v>
      </c>
      <c r="C49" s="9"/>
      <c r="D49" s="9"/>
      <c r="E49" s="16">
        <f t="shared" si="3"/>
        <v>0</v>
      </c>
      <c r="F49" s="9">
        <v>0.0</v>
      </c>
      <c r="G49" s="9">
        <v>0.0</v>
      </c>
      <c r="H49" s="9">
        <v>0.0</v>
      </c>
      <c r="I49" s="9">
        <v>0.0</v>
      </c>
      <c r="J49" s="9">
        <v>0.0</v>
      </c>
      <c r="K49" s="9">
        <v>0.0</v>
      </c>
      <c r="L49" s="9">
        <v>0.0</v>
      </c>
      <c r="M49" s="9">
        <v>0.0</v>
      </c>
      <c r="N49" s="9">
        <v>0.0</v>
      </c>
      <c r="O49" s="9">
        <v>0.0</v>
      </c>
      <c r="P49" s="9">
        <v>0.0</v>
      </c>
      <c r="Q49" s="9">
        <v>0.0</v>
      </c>
      <c r="R49" s="4"/>
      <c r="S49" s="46"/>
      <c r="T49" s="4"/>
      <c r="U49" s="4"/>
      <c r="V49" s="4"/>
      <c r="W49" s="4"/>
      <c r="X49" s="4"/>
      <c r="Y49" s="4"/>
      <c r="Z49" s="4"/>
    </row>
    <row r="50" ht="15.75" customHeight="1">
      <c r="A50" s="8">
        <f>Kontoplan!B40</f>
        <v>6710</v>
      </c>
      <c r="B50" s="8" t="str">
        <f>Kontoplan!C40</f>
        <v>Dommerhonorar</v>
      </c>
      <c r="C50" s="9"/>
      <c r="D50" s="9"/>
      <c r="E50" s="16">
        <f t="shared" si="3"/>
        <v>0</v>
      </c>
      <c r="F50" s="9">
        <v>0.0</v>
      </c>
      <c r="G50" s="9">
        <v>0.0</v>
      </c>
      <c r="H50" s="9">
        <v>0.0</v>
      </c>
      <c r="I50" s="9">
        <v>0.0</v>
      </c>
      <c r="J50" s="9">
        <v>0.0</v>
      </c>
      <c r="K50" s="9">
        <v>0.0</v>
      </c>
      <c r="L50" s="9">
        <v>0.0</v>
      </c>
      <c r="M50" s="9">
        <v>0.0</v>
      </c>
      <c r="N50" s="9">
        <v>0.0</v>
      </c>
      <c r="O50" s="9">
        <v>0.0</v>
      </c>
      <c r="P50" s="9">
        <v>0.0</v>
      </c>
      <c r="Q50" s="9">
        <v>0.0</v>
      </c>
      <c r="R50" s="4"/>
      <c r="S50" s="46"/>
      <c r="T50" s="4"/>
      <c r="U50" s="4"/>
      <c r="V50" s="4"/>
      <c r="W50" s="4"/>
      <c r="X50" s="4"/>
      <c r="Y50" s="4"/>
      <c r="Z50" s="4"/>
    </row>
    <row r="51" ht="15.75" customHeight="1">
      <c r="A51" s="8">
        <f>Kontoplan!B41</f>
        <v>6711</v>
      </c>
      <c r="B51" s="8" t="str">
        <f>Kontoplan!C41</f>
        <v>Trenerhonorar</v>
      </c>
      <c r="C51" s="9"/>
      <c r="D51" s="9"/>
      <c r="E51" s="16">
        <f t="shared" si="3"/>
        <v>0</v>
      </c>
      <c r="F51" s="9">
        <v>0.0</v>
      </c>
      <c r="G51" s="9">
        <v>0.0</v>
      </c>
      <c r="H51" s="9">
        <v>0.0</v>
      </c>
      <c r="I51" s="9">
        <v>0.0</v>
      </c>
      <c r="J51" s="9">
        <v>0.0</v>
      </c>
      <c r="K51" s="9">
        <v>0.0</v>
      </c>
      <c r="L51" s="9">
        <v>0.0</v>
      </c>
      <c r="M51" s="9">
        <v>0.0</v>
      </c>
      <c r="N51" s="9">
        <v>0.0</v>
      </c>
      <c r="O51" s="9">
        <v>0.0</v>
      </c>
      <c r="P51" s="9">
        <v>0.0</v>
      </c>
      <c r="Q51" s="9">
        <v>0.0</v>
      </c>
      <c r="R51" s="4"/>
      <c r="S51" s="46"/>
      <c r="T51" s="4"/>
      <c r="U51" s="4"/>
      <c r="V51" s="4"/>
      <c r="W51" s="4"/>
      <c r="X51" s="4"/>
      <c r="Y51" s="4"/>
      <c r="Z51" s="4"/>
    </row>
    <row r="52" ht="15.75" customHeight="1">
      <c r="A52" s="8">
        <f>Kontoplan!B42</f>
        <v>6800</v>
      </c>
      <c r="B52" s="8" t="str">
        <f>Kontoplan!C42</f>
        <v>Kontorrekvisita</v>
      </c>
      <c r="C52" s="9"/>
      <c r="D52" s="9"/>
      <c r="E52" s="16">
        <f t="shared" si="3"/>
        <v>0</v>
      </c>
      <c r="F52" s="9">
        <v>0.0</v>
      </c>
      <c r="G52" s="9">
        <v>0.0</v>
      </c>
      <c r="H52" s="9">
        <v>0.0</v>
      </c>
      <c r="I52" s="9">
        <v>0.0</v>
      </c>
      <c r="J52" s="9">
        <v>0.0</v>
      </c>
      <c r="K52" s="9">
        <v>0.0</v>
      </c>
      <c r="L52" s="9">
        <v>0.0</v>
      </c>
      <c r="M52" s="9">
        <v>0.0</v>
      </c>
      <c r="N52" s="9">
        <v>0.0</v>
      </c>
      <c r="O52" s="9">
        <v>0.0</v>
      </c>
      <c r="P52" s="9">
        <v>0.0</v>
      </c>
      <c r="Q52" s="9">
        <v>0.0</v>
      </c>
      <c r="R52" s="4"/>
      <c r="S52" s="46"/>
      <c r="T52" s="4"/>
      <c r="U52" s="4"/>
      <c r="V52" s="4"/>
      <c r="W52" s="4"/>
      <c r="X52" s="4"/>
      <c r="Y52" s="4"/>
      <c r="Z52" s="4"/>
    </row>
    <row r="53" ht="15.75" customHeight="1">
      <c r="A53" s="8">
        <f>Kontoplan!B43</f>
        <v>6810</v>
      </c>
      <c r="B53" s="8" t="str">
        <f>Kontoplan!C43</f>
        <v>Datakostnad</v>
      </c>
      <c r="C53" s="9"/>
      <c r="D53" s="9"/>
      <c r="E53" s="16">
        <f t="shared" si="3"/>
        <v>0</v>
      </c>
      <c r="F53" s="9">
        <v>0.0</v>
      </c>
      <c r="G53" s="9">
        <v>0.0</v>
      </c>
      <c r="H53" s="9">
        <v>0.0</v>
      </c>
      <c r="I53" s="9">
        <v>0.0</v>
      </c>
      <c r="J53" s="9">
        <v>0.0</v>
      </c>
      <c r="K53" s="9">
        <v>0.0</v>
      </c>
      <c r="L53" s="9">
        <v>0.0</v>
      </c>
      <c r="M53" s="9">
        <v>0.0</v>
      </c>
      <c r="N53" s="9">
        <v>0.0</v>
      </c>
      <c r="O53" s="9">
        <v>0.0</v>
      </c>
      <c r="P53" s="9">
        <v>0.0</v>
      </c>
      <c r="Q53" s="9">
        <v>0.0</v>
      </c>
      <c r="R53" s="4"/>
      <c r="S53" s="46"/>
      <c r="T53" s="4"/>
      <c r="U53" s="4"/>
      <c r="V53" s="4"/>
      <c r="W53" s="4"/>
      <c r="X53" s="4"/>
      <c r="Y53" s="4"/>
      <c r="Z53" s="4"/>
    </row>
    <row r="54" ht="15.75" customHeight="1">
      <c r="A54" s="8">
        <f>Kontoplan!B44</f>
        <v>6860</v>
      </c>
      <c r="B54" s="8" t="str">
        <f>Kontoplan!C44</f>
        <v>Møte, kurs, oppdatering o.l</v>
      </c>
      <c r="C54" s="9"/>
      <c r="D54" s="9"/>
      <c r="E54" s="16">
        <f t="shared" si="3"/>
        <v>0</v>
      </c>
      <c r="F54" s="9">
        <v>0.0</v>
      </c>
      <c r="G54" s="9">
        <v>0.0</v>
      </c>
      <c r="H54" s="9">
        <v>0.0</v>
      </c>
      <c r="I54" s="9">
        <v>0.0</v>
      </c>
      <c r="J54" s="9">
        <v>0.0</v>
      </c>
      <c r="K54" s="9">
        <v>0.0</v>
      </c>
      <c r="L54" s="9">
        <v>0.0</v>
      </c>
      <c r="M54" s="9">
        <v>0.0</v>
      </c>
      <c r="N54" s="9">
        <v>0.0</v>
      </c>
      <c r="O54" s="9">
        <v>0.0</v>
      </c>
      <c r="P54" s="9">
        <v>0.0</v>
      </c>
      <c r="Q54" s="9">
        <v>0.0</v>
      </c>
      <c r="R54" s="4"/>
      <c r="S54" s="46"/>
      <c r="T54" s="4"/>
      <c r="U54" s="4"/>
      <c r="V54" s="4"/>
      <c r="W54" s="4"/>
      <c r="X54" s="4"/>
      <c r="Y54" s="4"/>
      <c r="Z54" s="4"/>
    </row>
    <row r="55" ht="15.75" customHeight="1">
      <c r="A55" s="8">
        <f>Kontoplan!B45</f>
        <v>6900</v>
      </c>
      <c r="B55" s="8" t="str">
        <f>Kontoplan!C45</f>
        <v>Mobil</v>
      </c>
      <c r="C55" s="9"/>
      <c r="D55" s="9"/>
      <c r="E55" s="16">
        <f t="shared" si="3"/>
        <v>0</v>
      </c>
      <c r="F55" s="9">
        <v>0.0</v>
      </c>
      <c r="G55" s="9">
        <v>0.0</v>
      </c>
      <c r="H55" s="9">
        <v>0.0</v>
      </c>
      <c r="I55" s="9">
        <v>0.0</v>
      </c>
      <c r="J55" s="9">
        <v>0.0</v>
      </c>
      <c r="K55" s="9">
        <v>0.0</v>
      </c>
      <c r="L55" s="9">
        <v>0.0</v>
      </c>
      <c r="M55" s="9">
        <v>0.0</v>
      </c>
      <c r="N55" s="9">
        <v>0.0</v>
      </c>
      <c r="O55" s="9">
        <v>0.0</v>
      </c>
      <c r="P55" s="9">
        <v>0.0</v>
      </c>
      <c r="Q55" s="9">
        <v>0.0</v>
      </c>
      <c r="R55" s="4"/>
      <c r="S55" s="46"/>
      <c r="T55" s="4"/>
      <c r="U55" s="4"/>
      <c r="V55" s="4"/>
      <c r="W55" s="4"/>
      <c r="X55" s="4"/>
      <c r="Y55" s="4"/>
      <c r="Z55" s="4"/>
    </row>
    <row r="56" ht="15.75" customHeight="1">
      <c r="A56" s="8">
        <f>Kontoplan!B46</f>
        <v>7140</v>
      </c>
      <c r="B56" s="8" t="str">
        <f>Kontoplan!C46</f>
        <v>Reisekostnad idrett</v>
      </c>
      <c r="C56" s="9"/>
      <c r="D56" s="9"/>
      <c r="E56" s="16">
        <f t="shared" si="3"/>
        <v>33000</v>
      </c>
      <c r="F56" s="9">
        <v>0.0</v>
      </c>
      <c r="G56" s="9">
        <v>0.0</v>
      </c>
      <c r="H56" s="9">
        <v>33000.0</v>
      </c>
      <c r="I56" s="9">
        <v>0.0</v>
      </c>
      <c r="J56" s="9">
        <v>0.0</v>
      </c>
      <c r="K56" s="9">
        <v>0.0</v>
      </c>
      <c r="L56" s="9">
        <v>0.0</v>
      </c>
      <c r="M56" s="9">
        <v>0.0</v>
      </c>
      <c r="N56" s="9">
        <v>0.0</v>
      </c>
      <c r="O56" s="9">
        <v>0.0</v>
      </c>
      <c r="P56" s="9">
        <v>0.0</v>
      </c>
      <c r="Q56" s="9">
        <v>0.0</v>
      </c>
      <c r="R56" s="4"/>
      <c r="S56" s="46"/>
      <c r="T56" s="4"/>
      <c r="U56" s="4"/>
      <c r="V56" s="4"/>
      <c r="W56" s="4"/>
      <c r="X56" s="4"/>
      <c r="Y56" s="4"/>
      <c r="Z56" s="4"/>
    </row>
    <row r="57" ht="15.75" customHeight="1">
      <c r="A57" s="8">
        <f>Kontoplan!B47</f>
        <v>7141</v>
      </c>
      <c r="B57" s="8" t="str">
        <f>Kontoplan!C47</f>
        <v>Reisekostnad annet</v>
      </c>
      <c r="C57" s="9"/>
      <c r="D57" s="9"/>
      <c r="E57" s="16">
        <f t="shared" si="3"/>
        <v>0</v>
      </c>
      <c r="F57" s="9">
        <v>0.0</v>
      </c>
      <c r="G57" s="9">
        <v>0.0</v>
      </c>
      <c r="H57" s="9">
        <v>0.0</v>
      </c>
      <c r="I57" s="9">
        <v>0.0</v>
      </c>
      <c r="J57" s="9">
        <v>0.0</v>
      </c>
      <c r="K57" s="9">
        <v>0.0</v>
      </c>
      <c r="L57" s="9">
        <v>0.0</v>
      </c>
      <c r="M57" s="9">
        <v>0.0</v>
      </c>
      <c r="N57" s="9">
        <v>0.0</v>
      </c>
      <c r="O57" s="9">
        <v>0.0</v>
      </c>
      <c r="P57" s="9">
        <v>0.0</v>
      </c>
      <c r="Q57" s="9">
        <v>0.0</v>
      </c>
      <c r="R57" s="4"/>
      <c r="S57" s="46"/>
      <c r="T57" s="4"/>
      <c r="U57" s="4"/>
      <c r="V57" s="4"/>
      <c r="W57" s="4"/>
      <c r="X57" s="4"/>
      <c r="Y57" s="4"/>
      <c r="Z57" s="4"/>
    </row>
    <row r="58" ht="15.75" customHeight="1">
      <c r="A58" s="8">
        <f>Kontoplan!B48</f>
        <v>7310</v>
      </c>
      <c r="B58" s="8" t="str">
        <f>Kontoplan!C48</f>
        <v>Arrangement, idrett</v>
      </c>
      <c r="C58" s="9"/>
      <c r="D58" s="9"/>
      <c r="E58" s="16">
        <f t="shared" si="3"/>
        <v>0</v>
      </c>
      <c r="F58" s="9">
        <v>0.0</v>
      </c>
      <c r="G58" s="9">
        <v>0.0</v>
      </c>
      <c r="H58" s="9">
        <v>0.0</v>
      </c>
      <c r="I58" s="9">
        <v>0.0</v>
      </c>
      <c r="J58" s="9">
        <v>0.0</v>
      </c>
      <c r="K58" s="9">
        <v>0.0</v>
      </c>
      <c r="L58" s="9">
        <v>0.0</v>
      </c>
      <c r="M58" s="9">
        <v>0.0</v>
      </c>
      <c r="N58" s="9">
        <v>0.0</v>
      </c>
      <c r="O58" s="9">
        <v>0.0</v>
      </c>
      <c r="P58" s="9">
        <v>0.0</v>
      </c>
      <c r="Q58" s="9">
        <v>0.0</v>
      </c>
      <c r="R58" s="4"/>
      <c r="S58" s="46"/>
      <c r="T58" s="4"/>
      <c r="U58" s="4"/>
      <c r="V58" s="4"/>
      <c r="W58" s="4"/>
      <c r="X58" s="4"/>
      <c r="Y58" s="4"/>
      <c r="Z58" s="4"/>
    </row>
    <row r="59" ht="15.75" customHeight="1">
      <c r="A59" s="8">
        <f>Kontoplan!B49</f>
        <v>7315</v>
      </c>
      <c r="B59" s="8" t="str">
        <f>Kontoplan!C49</f>
        <v>Arrangement, ikke idrett</v>
      </c>
      <c r="C59" s="9"/>
      <c r="D59" s="9"/>
      <c r="E59" s="16">
        <f t="shared" si="3"/>
        <v>24550</v>
      </c>
      <c r="F59" s="9">
        <v>0.0</v>
      </c>
      <c r="G59" s="9">
        <v>0.0</v>
      </c>
      <c r="H59" s="9">
        <v>1800.0</v>
      </c>
      <c r="I59" s="9">
        <v>0.0</v>
      </c>
      <c r="J59" s="9">
        <v>0.0</v>
      </c>
      <c r="K59" s="9">
        <v>0.0</v>
      </c>
      <c r="L59" s="9">
        <v>0.0</v>
      </c>
      <c r="M59" s="9">
        <v>0.0</v>
      </c>
      <c r="N59" s="9">
        <v>4750.0</v>
      </c>
      <c r="O59" s="9">
        <v>0.0</v>
      </c>
      <c r="P59" s="9">
        <v>0.0</v>
      </c>
      <c r="Q59" s="9">
        <v>18000.0</v>
      </c>
      <c r="R59" s="4"/>
      <c r="S59" s="46"/>
      <c r="T59" s="4"/>
      <c r="U59" s="4"/>
      <c r="V59" s="4"/>
      <c r="W59" s="4"/>
      <c r="X59" s="4"/>
      <c r="Y59" s="4"/>
      <c r="Z59" s="4"/>
    </row>
    <row r="60" ht="15.75" customHeight="1">
      <c r="A60" s="8">
        <f>Kontoplan!B50</f>
        <v>7320</v>
      </c>
      <c r="B60" s="8" t="str">
        <f>Kontoplan!C50</f>
        <v>Markedsføring</v>
      </c>
      <c r="C60" s="9"/>
      <c r="D60" s="9"/>
      <c r="E60" s="16">
        <f t="shared" si="3"/>
        <v>1000</v>
      </c>
      <c r="F60" s="9">
        <v>500.0</v>
      </c>
      <c r="G60" s="9">
        <v>0.0</v>
      </c>
      <c r="H60" s="9">
        <v>0.0</v>
      </c>
      <c r="I60" s="9">
        <v>0.0</v>
      </c>
      <c r="J60" s="9">
        <v>0.0</v>
      </c>
      <c r="K60" s="9">
        <v>0.0</v>
      </c>
      <c r="L60" s="9">
        <v>0.0</v>
      </c>
      <c r="M60" s="9">
        <v>0.0</v>
      </c>
      <c r="N60" s="9">
        <v>500.0</v>
      </c>
      <c r="O60" s="9">
        <v>0.0</v>
      </c>
      <c r="P60" s="9">
        <v>0.0</v>
      </c>
      <c r="Q60" s="9">
        <v>0.0</v>
      </c>
      <c r="R60" s="4"/>
      <c r="S60" s="46"/>
      <c r="T60" s="4"/>
      <c r="U60" s="4"/>
      <c r="V60" s="4"/>
      <c r="W60" s="4"/>
      <c r="X60" s="4"/>
      <c r="Y60" s="4"/>
      <c r="Z60" s="4"/>
    </row>
    <row r="61" ht="15.75" customHeight="1">
      <c r="A61" s="8">
        <f>Kontoplan!B51</f>
        <v>7350</v>
      </c>
      <c r="B61" s="8" t="str">
        <f>Kontoplan!C51</f>
        <v>Representasjon</v>
      </c>
      <c r="C61" s="9"/>
      <c r="D61" s="9"/>
      <c r="E61" s="16">
        <f t="shared" si="3"/>
        <v>0</v>
      </c>
      <c r="F61" s="9">
        <v>0.0</v>
      </c>
      <c r="G61" s="9">
        <v>0.0</v>
      </c>
      <c r="H61" s="9">
        <v>0.0</v>
      </c>
      <c r="I61" s="9">
        <v>0.0</v>
      </c>
      <c r="J61" s="9">
        <v>0.0</v>
      </c>
      <c r="K61" s="9">
        <v>0.0</v>
      </c>
      <c r="L61" s="9">
        <v>0.0</v>
      </c>
      <c r="M61" s="9">
        <v>0.0</v>
      </c>
      <c r="N61" s="9">
        <v>0.0</v>
      </c>
      <c r="O61" s="9">
        <v>0.0</v>
      </c>
      <c r="P61" s="9">
        <v>0.0</v>
      </c>
      <c r="Q61" s="9">
        <v>0.0</v>
      </c>
      <c r="R61" s="4"/>
      <c r="S61" s="46"/>
      <c r="T61" s="4"/>
      <c r="U61" s="4"/>
      <c r="V61" s="4"/>
      <c r="W61" s="4"/>
      <c r="X61" s="4"/>
      <c r="Y61" s="4"/>
      <c r="Z61" s="4"/>
    </row>
    <row r="62" ht="15.75" customHeight="1">
      <c r="A62" s="8">
        <f>Kontoplan!B52</f>
        <v>7401</v>
      </c>
      <c r="B62" s="8" t="str">
        <f>Kontoplan!C52</f>
        <v>Bot</v>
      </c>
      <c r="C62" s="9"/>
      <c r="D62" s="9"/>
      <c r="E62" s="16">
        <f t="shared" si="3"/>
        <v>0</v>
      </c>
      <c r="F62" s="9">
        <v>0.0</v>
      </c>
      <c r="G62" s="9">
        <v>0.0</v>
      </c>
      <c r="H62" s="9">
        <v>0.0</v>
      </c>
      <c r="I62" s="9">
        <v>0.0</v>
      </c>
      <c r="J62" s="9">
        <v>0.0</v>
      </c>
      <c r="K62" s="9">
        <v>0.0</v>
      </c>
      <c r="L62" s="9">
        <v>0.0</v>
      </c>
      <c r="M62" s="9">
        <v>0.0</v>
      </c>
      <c r="N62" s="9">
        <v>0.0</v>
      </c>
      <c r="O62" s="9">
        <v>0.0</v>
      </c>
      <c r="P62" s="9">
        <v>0.0</v>
      </c>
      <c r="Q62" s="9">
        <v>0.0</v>
      </c>
      <c r="R62" s="4"/>
      <c r="S62" s="46"/>
      <c r="T62" s="4"/>
      <c r="U62" s="4"/>
      <c r="V62" s="4"/>
      <c r="W62" s="4"/>
      <c r="X62" s="4"/>
      <c r="Y62" s="4"/>
      <c r="Z62" s="4"/>
    </row>
    <row r="63" ht="15.75" customHeight="1">
      <c r="A63" s="8">
        <f>Kontoplan!B53</f>
        <v>7410</v>
      </c>
      <c r="B63" s="8" t="str">
        <f>Kontoplan!C53</f>
        <v>Kontingent</v>
      </c>
      <c r="C63" s="9"/>
      <c r="D63" s="9"/>
      <c r="E63" s="16">
        <f t="shared" si="3"/>
        <v>0</v>
      </c>
      <c r="F63" s="9">
        <v>0.0</v>
      </c>
      <c r="G63" s="9">
        <v>0.0</v>
      </c>
      <c r="H63" s="9">
        <v>0.0</v>
      </c>
      <c r="I63" s="9">
        <v>0.0</v>
      </c>
      <c r="J63" s="9">
        <v>0.0</v>
      </c>
      <c r="K63" s="9">
        <v>0.0</v>
      </c>
      <c r="L63" s="9">
        <v>0.0</v>
      </c>
      <c r="M63" s="9">
        <v>0.0</v>
      </c>
      <c r="N63" s="9">
        <v>0.0</v>
      </c>
      <c r="O63" s="9">
        <v>0.0</v>
      </c>
      <c r="P63" s="9">
        <v>0.0</v>
      </c>
      <c r="Q63" s="9">
        <v>0.0</v>
      </c>
      <c r="R63" s="4"/>
      <c r="S63" s="46"/>
      <c r="T63" s="4"/>
      <c r="U63" s="4"/>
      <c r="V63" s="4"/>
      <c r="W63" s="4"/>
      <c r="X63" s="4"/>
      <c r="Y63" s="4"/>
      <c r="Z63" s="4"/>
    </row>
    <row r="64" ht="15.75" customHeight="1">
      <c r="A64" s="8">
        <f>Kontoplan!B54</f>
        <v>7430</v>
      </c>
      <c r="B64" s="8" t="str">
        <f>Kontoplan!C54</f>
        <v>Gave</v>
      </c>
      <c r="C64" s="9"/>
      <c r="D64" s="9"/>
      <c r="E64" s="16">
        <f t="shared" si="3"/>
        <v>-5000</v>
      </c>
      <c r="F64" s="9">
        <v>-5000.0</v>
      </c>
      <c r="G64" s="9">
        <v>0.0</v>
      </c>
      <c r="H64" s="9">
        <v>0.0</v>
      </c>
      <c r="I64" s="9">
        <v>0.0</v>
      </c>
      <c r="J64" s="9">
        <v>0.0</v>
      </c>
      <c r="K64" s="9">
        <v>0.0</v>
      </c>
      <c r="L64" s="9">
        <v>0.0</v>
      </c>
      <c r="M64" s="9">
        <v>0.0</v>
      </c>
      <c r="N64" s="9">
        <v>0.0</v>
      </c>
      <c r="O64" s="9">
        <v>0.0</v>
      </c>
      <c r="P64" s="9">
        <v>0.0</v>
      </c>
      <c r="Q64" s="9">
        <v>0.0</v>
      </c>
      <c r="R64" s="4"/>
      <c r="S64" s="46"/>
      <c r="T64" s="4"/>
      <c r="U64" s="4"/>
      <c r="V64" s="4"/>
      <c r="W64" s="4"/>
      <c r="X64" s="4"/>
      <c r="Y64" s="4"/>
      <c r="Z64" s="4"/>
    </row>
    <row r="65" ht="15.75" customHeight="1">
      <c r="A65" s="8">
        <f>Kontoplan!B55</f>
        <v>7500</v>
      </c>
      <c r="B65" s="8" t="str">
        <f>Kontoplan!C55</f>
        <v>Forsikringspremie</v>
      </c>
      <c r="C65" s="9"/>
      <c r="D65" s="9"/>
      <c r="E65" s="16">
        <f t="shared" si="3"/>
        <v>0</v>
      </c>
      <c r="F65" s="9">
        <v>0.0</v>
      </c>
      <c r="G65" s="9">
        <v>0.0</v>
      </c>
      <c r="H65" s="9">
        <v>0.0</v>
      </c>
      <c r="I65" s="9">
        <v>0.0</v>
      </c>
      <c r="J65" s="9">
        <v>0.0</v>
      </c>
      <c r="K65" s="9">
        <v>0.0</v>
      </c>
      <c r="L65" s="9">
        <v>0.0</v>
      </c>
      <c r="M65" s="9">
        <v>0.0</v>
      </c>
      <c r="N65" s="9">
        <v>0.0</v>
      </c>
      <c r="O65" s="9">
        <v>0.0</v>
      </c>
      <c r="P65" s="9">
        <v>0.0</v>
      </c>
      <c r="Q65" s="9">
        <v>0.0</v>
      </c>
      <c r="R65" s="4"/>
      <c r="S65" s="46"/>
      <c r="T65" s="4"/>
      <c r="U65" s="4"/>
      <c r="V65" s="4"/>
      <c r="W65" s="4"/>
      <c r="X65" s="4"/>
      <c r="Y65" s="4"/>
      <c r="Z65" s="4"/>
    </row>
    <row r="66" ht="15.75" customHeight="1">
      <c r="A66" s="8">
        <f>Kontoplan!B56</f>
        <v>7770</v>
      </c>
      <c r="B66" s="8" t="str">
        <f>Kontoplan!C56</f>
        <v>Bank og kortgebyr</v>
      </c>
      <c r="C66" s="9"/>
      <c r="D66" s="9"/>
      <c r="E66" s="16">
        <f t="shared" si="3"/>
        <v>0</v>
      </c>
      <c r="F66" s="9">
        <v>0.0</v>
      </c>
      <c r="G66" s="9">
        <v>0.0</v>
      </c>
      <c r="H66" s="9">
        <v>0.0</v>
      </c>
      <c r="I66" s="9">
        <v>0.0</v>
      </c>
      <c r="J66" s="9">
        <v>0.0</v>
      </c>
      <c r="K66" s="9">
        <v>0.0</v>
      </c>
      <c r="L66" s="9">
        <v>0.0</v>
      </c>
      <c r="M66" s="9">
        <v>0.0</v>
      </c>
      <c r="N66" s="9">
        <v>0.0</v>
      </c>
      <c r="O66" s="9">
        <v>0.0</v>
      </c>
      <c r="P66" s="9">
        <v>0.0</v>
      </c>
      <c r="Q66" s="9">
        <v>0.0</v>
      </c>
      <c r="R66" s="4"/>
      <c r="S66" s="46"/>
      <c r="T66" s="4"/>
      <c r="U66" s="4"/>
      <c r="V66" s="4"/>
      <c r="W66" s="4"/>
      <c r="X66" s="4"/>
      <c r="Y66" s="4"/>
      <c r="Z66" s="4"/>
    </row>
    <row r="67" ht="15.75" customHeight="1">
      <c r="A67" s="8">
        <f>Kontoplan!B57</f>
        <v>7791</v>
      </c>
      <c r="B67" s="8" t="str">
        <f>Kontoplan!C57</f>
        <v>Internstøtte grupper</v>
      </c>
      <c r="C67" s="9"/>
      <c r="D67" s="9"/>
      <c r="E67" s="16">
        <f t="shared" si="3"/>
        <v>0</v>
      </c>
      <c r="F67" s="9">
        <v>0.0</v>
      </c>
      <c r="G67" s="9">
        <v>0.0</v>
      </c>
      <c r="H67" s="9">
        <v>0.0</v>
      </c>
      <c r="I67" s="9">
        <v>0.0</v>
      </c>
      <c r="J67" s="9">
        <v>0.0</v>
      </c>
      <c r="K67" s="9">
        <v>0.0</v>
      </c>
      <c r="L67" s="9">
        <v>0.0</v>
      </c>
      <c r="M67" s="9">
        <v>0.0</v>
      </c>
      <c r="N67" s="9">
        <v>0.0</v>
      </c>
      <c r="O67" s="9">
        <v>0.0</v>
      </c>
      <c r="P67" s="9">
        <v>0.0</v>
      </c>
      <c r="Q67" s="9">
        <v>0.0</v>
      </c>
      <c r="R67" s="4"/>
      <c r="S67" s="46"/>
      <c r="T67" s="4"/>
      <c r="U67" s="4"/>
      <c r="V67" s="4"/>
      <c r="W67" s="4"/>
      <c r="X67" s="4"/>
      <c r="Y67" s="4"/>
      <c r="Z67" s="4"/>
    </row>
    <row r="68" ht="15.75" customHeight="1">
      <c r="A68" s="8">
        <f>Kontoplan!B58</f>
        <v>8050</v>
      </c>
      <c r="B68" s="8" t="str">
        <f>Kontoplan!C58</f>
        <v>Annen renteinntekt</v>
      </c>
      <c r="C68" s="9"/>
      <c r="D68" s="9"/>
      <c r="E68" s="16">
        <f t="shared" si="3"/>
        <v>0</v>
      </c>
      <c r="F68" s="9">
        <v>0.0</v>
      </c>
      <c r="G68" s="9">
        <v>0.0</v>
      </c>
      <c r="H68" s="9">
        <v>0.0</v>
      </c>
      <c r="I68" s="9">
        <v>0.0</v>
      </c>
      <c r="J68" s="9">
        <v>0.0</v>
      </c>
      <c r="K68" s="9">
        <v>0.0</v>
      </c>
      <c r="L68" s="9">
        <v>0.0</v>
      </c>
      <c r="M68" s="9">
        <v>0.0</v>
      </c>
      <c r="N68" s="9">
        <v>0.0</v>
      </c>
      <c r="O68" s="9">
        <v>0.0</v>
      </c>
      <c r="P68" s="9">
        <v>0.0</v>
      </c>
      <c r="Q68" s="9">
        <v>0.0</v>
      </c>
      <c r="R68" s="4"/>
      <c r="S68" s="46"/>
      <c r="T68" s="4"/>
      <c r="U68" s="4"/>
      <c r="V68" s="4"/>
      <c r="W68" s="4"/>
      <c r="X68" s="4"/>
      <c r="Y68" s="4"/>
      <c r="Z68" s="4"/>
    </row>
    <row r="69" ht="15.75" customHeight="1">
      <c r="A69" s="8">
        <f>Kontoplan!B59</f>
        <v>8150</v>
      </c>
      <c r="B69" s="8" t="str">
        <f>Kontoplan!C59</f>
        <v>Annen rentekostnad</v>
      </c>
      <c r="C69" s="9"/>
      <c r="D69" s="9"/>
      <c r="E69" s="16">
        <f t="shared" si="3"/>
        <v>0</v>
      </c>
      <c r="F69" s="9">
        <v>0.0</v>
      </c>
      <c r="G69" s="9">
        <v>0.0</v>
      </c>
      <c r="H69" s="9">
        <v>0.0</v>
      </c>
      <c r="I69" s="9">
        <v>0.0</v>
      </c>
      <c r="J69" s="9">
        <v>0.0</v>
      </c>
      <c r="K69" s="9">
        <v>0.0</v>
      </c>
      <c r="L69" s="9">
        <v>0.0</v>
      </c>
      <c r="M69" s="9">
        <v>0.0</v>
      </c>
      <c r="N69" s="9">
        <v>0.0</v>
      </c>
      <c r="O69" s="9">
        <v>0.0</v>
      </c>
      <c r="P69" s="9">
        <v>0.0</v>
      </c>
      <c r="Q69" s="9">
        <v>0.0</v>
      </c>
      <c r="R69" s="4"/>
      <c r="S69" s="46"/>
      <c r="T69" s="4"/>
      <c r="U69" s="4"/>
      <c r="V69" s="4"/>
      <c r="W69" s="4"/>
      <c r="X69" s="4"/>
      <c r="Y69" s="4"/>
      <c r="Z69" s="4"/>
    </row>
    <row r="70" ht="15.75" customHeight="1">
      <c r="A70" s="8">
        <f>Kontoplan!B60</f>
        <v>8170</v>
      </c>
      <c r="B70" s="8" t="str">
        <f>Kontoplan!C60</f>
        <v>Annen finanskostnad</v>
      </c>
      <c r="C70" s="9"/>
      <c r="D70" s="9"/>
      <c r="E70" s="16">
        <f t="shared" si="3"/>
        <v>0</v>
      </c>
      <c r="F70" s="9">
        <v>0.0</v>
      </c>
      <c r="G70" s="9">
        <v>0.0</v>
      </c>
      <c r="H70" s="9">
        <v>0.0</v>
      </c>
      <c r="I70" s="9">
        <v>0.0</v>
      </c>
      <c r="J70" s="9">
        <v>0.0</v>
      </c>
      <c r="K70" s="9">
        <v>0.0</v>
      </c>
      <c r="L70" s="9">
        <v>0.0</v>
      </c>
      <c r="M70" s="9">
        <v>0.0</v>
      </c>
      <c r="N70" s="9">
        <v>0.0</v>
      </c>
      <c r="O70" s="9">
        <v>0.0</v>
      </c>
      <c r="P70" s="9">
        <v>0.0</v>
      </c>
      <c r="Q70" s="9">
        <v>0.0</v>
      </c>
      <c r="R70" s="4"/>
      <c r="S70" s="46"/>
      <c r="T70" s="4"/>
      <c r="U70" s="4"/>
      <c r="V70" s="4"/>
      <c r="W70" s="4"/>
      <c r="X70" s="4"/>
      <c r="Y70" s="4"/>
      <c r="Z70" s="4"/>
    </row>
    <row r="71" ht="15.75" customHeight="1">
      <c r="A71" s="4"/>
      <c r="B71" s="4"/>
      <c r="C71" s="12"/>
      <c r="D71" s="12"/>
      <c r="E71" s="12"/>
      <c r="F71" s="12"/>
      <c r="G71" s="12"/>
      <c r="H71" s="12"/>
      <c r="I71" s="12"/>
      <c r="J71" s="12"/>
      <c r="K71" s="12"/>
      <c r="L71" s="12"/>
      <c r="M71" s="12"/>
      <c r="N71" s="12"/>
      <c r="O71" s="12"/>
      <c r="P71" s="12"/>
      <c r="Q71" s="12"/>
      <c r="R71" s="4"/>
      <c r="S71" s="4"/>
      <c r="T71" s="4"/>
      <c r="U71" s="4"/>
      <c r="V71" s="4"/>
      <c r="W71" s="4"/>
      <c r="X71" s="4"/>
      <c r="Y71" s="4"/>
      <c r="Z71" s="4"/>
    </row>
    <row r="72" ht="15.75" customHeight="1">
      <c r="A72" s="13" t="s">
        <v>32</v>
      </c>
      <c r="B72" s="14"/>
      <c r="C72" s="15">
        <f t="shared" ref="C72:Q72" si="4">SUM(C39:C71)</f>
        <v>0</v>
      </c>
      <c r="D72" s="15">
        <f t="shared" si="4"/>
        <v>0</v>
      </c>
      <c r="E72" s="16">
        <f t="shared" si="4"/>
        <v>267350</v>
      </c>
      <c r="F72" s="15">
        <f t="shared" si="4"/>
        <v>17000</v>
      </c>
      <c r="G72" s="15">
        <f t="shared" si="4"/>
        <v>22400</v>
      </c>
      <c r="H72" s="15">
        <f t="shared" si="4"/>
        <v>158700</v>
      </c>
      <c r="I72" s="15">
        <f t="shared" si="4"/>
        <v>0</v>
      </c>
      <c r="J72" s="15">
        <f t="shared" si="4"/>
        <v>0</v>
      </c>
      <c r="K72" s="15">
        <f t="shared" si="4"/>
        <v>0</v>
      </c>
      <c r="L72" s="15">
        <f t="shared" si="4"/>
        <v>0</v>
      </c>
      <c r="M72" s="15">
        <f t="shared" si="4"/>
        <v>0</v>
      </c>
      <c r="N72" s="15">
        <f t="shared" si="4"/>
        <v>49750</v>
      </c>
      <c r="O72" s="15">
        <f t="shared" si="4"/>
        <v>0</v>
      </c>
      <c r="P72" s="15">
        <f t="shared" si="4"/>
        <v>1500</v>
      </c>
      <c r="Q72" s="15">
        <f t="shared" si="4"/>
        <v>18000</v>
      </c>
      <c r="R72" s="4"/>
      <c r="S72" s="46"/>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13" t="s">
        <v>33</v>
      </c>
      <c r="B74" s="14"/>
      <c r="C74" s="15">
        <f t="shared" ref="C74:Q74" si="5">C32+C72</f>
        <v>0</v>
      </c>
      <c r="D74" s="15">
        <f t="shared" si="5"/>
        <v>0</v>
      </c>
      <c r="E74" s="16">
        <f t="shared" si="5"/>
        <v>-35150</v>
      </c>
      <c r="F74" s="15">
        <f t="shared" si="5"/>
        <v>-31300</v>
      </c>
      <c r="G74" s="15">
        <f t="shared" si="5"/>
        <v>22400</v>
      </c>
      <c r="H74" s="15">
        <f t="shared" si="5"/>
        <v>300</v>
      </c>
      <c r="I74" s="15">
        <f t="shared" si="5"/>
        <v>0</v>
      </c>
      <c r="J74" s="15">
        <f t="shared" si="5"/>
        <v>0</v>
      </c>
      <c r="K74" s="15">
        <f t="shared" si="5"/>
        <v>0</v>
      </c>
      <c r="L74" s="15">
        <f t="shared" si="5"/>
        <v>0</v>
      </c>
      <c r="M74" s="15">
        <f t="shared" si="5"/>
        <v>0</v>
      </c>
      <c r="N74" s="15">
        <f t="shared" si="5"/>
        <v>-20850</v>
      </c>
      <c r="O74" s="15">
        <f t="shared" si="5"/>
        <v>0</v>
      </c>
      <c r="P74" s="15">
        <f t="shared" si="5"/>
        <v>1500</v>
      </c>
      <c r="Q74" s="15">
        <f t="shared" si="5"/>
        <v>-7200</v>
      </c>
      <c r="R74" s="4"/>
      <c r="S74" s="46"/>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5.78"/>
    <col customWidth="1" min="2" max="2" width="20.78"/>
    <col customWidth="1" min="3" max="3" width="51.67"/>
    <col customWidth="1" min="4" max="4" width="20.78"/>
    <col customWidth="1" min="5" max="5" width="5.78"/>
    <col customWidth="1" hidden="1" min="6" max="6" width="10.78"/>
    <col customWidth="1" min="7" max="26" width="10.56"/>
  </cols>
  <sheetData>
    <row r="1" ht="24.75" customHeight="1">
      <c r="A1" s="19" t="s">
        <v>36</v>
      </c>
      <c r="B1" s="20"/>
      <c r="C1" s="20"/>
      <c r="D1" s="20"/>
      <c r="E1" s="20"/>
      <c r="F1" s="4"/>
      <c r="G1" s="4"/>
      <c r="H1" s="4"/>
      <c r="I1" s="4"/>
      <c r="J1" s="4"/>
      <c r="K1" s="4"/>
      <c r="L1" s="4"/>
      <c r="M1" s="4"/>
      <c r="N1" s="4"/>
      <c r="O1" s="4"/>
      <c r="P1" s="4"/>
      <c r="Q1" s="4"/>
      <c r="R1" s="4"/>
      <c r="S1" s="4"/>
      <c r="T1" s="4"/>
      <c r="U1" s="4"/>
      <c r="V1" s="4"/>
      <c r="W1" s="4"/>
      <c r="X1" s="4"/>
      <c r="Y1" s="4"/>
      <c r="Z1" s="4"/>
    </row>
    <row r="2" ht="24.75" customHeight="1">
      <c r="A2" s="21"/>
      <c r="F2" s="4"/>
      <c r="G2" s="4"/>
      <c r="H2" s="4"/>
      <c r="I2" s="4"/>
      <c r="J2" s="4"/>
      <c r="K2" s="4"/>
      <c r="L2" s="4"/>
      <c r="M2" s="4"/>
      <c r="N2" s="4"/>
      <c r="O2" s="4"/>
      <c r="P2" s="4"/>
      <c r="Q2" s="4"/>
      <c r="R2" s="4"/>
      <c r="S2" s="4"/>
      <c r="T2" s="4"/>
      <c r="U2" s="4"/>
      <c r="V2" s="4"/>
      <c r="W2" s="4"/>
      <c r="X2" s="4"/>
      <c r="Y2" s="4"/>
      <c r="Z2" s="4"/>
    </row>
    <row r="3" ht="24.75" customHeight="1">
      <c r="A3" s="21"/>
      <c r="F3" s="4"/>
      <c r="G3" s="4"/>
      <c r="H3" s="4"/>
      <c r="I3" s="4"/>
      <c r="J3" s="4"/>
      <c r="K3" s="4"/>
      <c r="L3" s="4"/>
      <c r="M3" s="4"/>
      <c r="N3" s="4"/>
      <c r="O3" s="4"/>
      <c r="P3" s="4"/>
      <c r="Q3" s="4"/>
      <c r="R3" s="4"/>
      <c r="S3" s="4"/>
      <c r="T3" s="4"/>
      <c r="U3" s="4"/>
      <c r="V3" s="4"/>
      <c r="W3" s="4"/>
      <c r="X3" s="4"/>
      <c r="Y3" s="4"/>
      <c r="Z3" s="4"/>
    </row>
    <row r="4" ht="24.75" customHeight="1">
      <c r="A4" s="4"/>
      <c r="B4" s="22" t="s">
        <v>37</v>
      </c>
      <c r="C4" s="2"/>
      <c r="D4" s="2"/>
      <c r="E4" s="4"/>
      <c r="F4" s="4"/>
      <c r="G4" s="4"/>
      <c r="H4" s="4"/>
      <c r="I4" s="4"/>
      <c r="J4" s="4"/>
      <c r="K4" s="4"/>
      <c r="L4" s="4"/>
      <c r="M4" s="4"/>
      <c r="N4" s="4"/>
      <c r="O4" s="4"/>
      <c r="P4" s="4"/>
      <c r="Q4" s="4"/>
      <c r="R4" s="4"/>
      <c r="S4" s="4"/>
      <c r="T4" s="4"/>
      <c r="U4" s="4"/>
      <c r="V4" s="4"/>
      <c r="W4" s="4"/>
      <c r="X4" s="4"/>
      <c r="Y4" s="4"/>
      <c r="Z4" s="4"/>
    </row>
    <row r="5" ht="24.75" customHeight="1">
      <c r="A5" s="4"/>
      <c r="B5" s="4"/>
      <c r="C5" s="4"/>
      <c r="D5" s="4"/>
      <c r="E5" s="4"/>
      <c r="F5" s="4"/>
      <c r="G5" s="4"/>
      <c r="H5" s="4"/>
      <c r="I5" s="4"/>
      <c r="J5" s="4"/>
      <c r="K5" s="4"/>
      <c r="L5" s="4"/>
      <c r="M5" s="4"/>
      <c r="N5" s="4"/>
      <c r="O5" s="4"/>
      <c r="P5" s="4"/>
      <c r="Q5" s="4"/>
      <c r="R5" s="4"/>
      <c r="S5" s="4"/>
      <c r="T5" s="4"/>
      <c r="U5" s="4"/>
      <c r="V5" s="4"/>
      <c r="W5" s="4"/>
      <c r="X5" s="4"/>
      <c r="Y5" s="4"/>
      <c r="Z5" s="4"/>
    </row>
    <row r="6" ht="24.75" customHeight="1">
      <c r="A6" s="4"/>
      <c r="B6" s="4"/>
      <c r="C6" s="4"/>
      <c r="D6" s="4"/>
      <c r="E6" s="4"/>
      <c r="F6" s="4"/>
      <c r="G6" s="4"/>
      <c r="H6" s="4"/>
      <c r="I6" s="4"/>
      <c r="J6" s="4"/>
      <c r="K6" s="4"/>
      <c r="L6" s="4"/>
      <c r="M6" s="4"/>
      <c r="N6" s="4"/>
      <c r="O6" s="4"/>
      <c r="P6" s="4"/>
      <c r="Q6" s="4"/>
      <c r="R6" s="4"/>
      <c r="S6" s="4"/>
      <c r="T6" s="4"/>
      <c r="U6" s="4"/>
      <c r="V6" s="4"/>
      <c r="W6" s="4"/>
      <c r="X6" s="4"/>
      <c r="Y6" s="4"/>
      <c r="Z6" s="4"/>
    </row>
    <row r="7" ht="24.75" customHeight="1">
      <c r="A7" s="4"/>
      <c r="B7" s="4"/>
      <c r="C7" s="4"/>
      <c r="D7" s="23"/>
      <c r="E7" s="4"/>
      <c r="F7" s="4"/>
      <c r="G7" s="4"/>
      <c r="H7" s="4"/>
      <c r="I7" s="4"/>
      <c r="J7" s="4"/>
      <c r="K7" s="4"/>
      <c r="L7" s="4"/>
      <c r="M7" s="4"/>
      <c r="N7" s="4"/>
      <c r="O7" s="4"/>
      <c r="P7" s="4"/>
      <c r="Q7" s="4"/>
      <c r="R7" s="4"/>
      <c r="S7" s="4"/>
      <c r="T7" s="4"/>
      <c r="U7" s="4"/>
      <c r="V7" s="4"/>
      <c r="W7" s="4"/>
      <c r="X7" s="4"/>
      <c r="Y7" s="4"/>
      <c r="Z7" s="4"/>
    </row>
    <row r="8" ht="4.5" customHeight="1">
      <c r="A8" s="4"/>
      <c r="B8" s="24"/>
      <c r="C8" s="25"/>
      <c r="D8" s="23"/>
      <c r="E8" s="4"/>
      <c r="F8" s="4"/>
      <c r="G8" s="4"/>
      <c r="H8" s="4"/>
      <c r="I8" s="4"/>
      <c r="J8" s="4"/>
      <c r="K8" s="4"/>
      <c r="L8" s="4"/>
      <c r="M8" s="4"/>
      <c r="N8" s="4"/>
      <c r="O8" s="4"/>
      <c r="P8" s="4"/>
      <c r="Q8" s="4"/>
      <c r="R8" s="4"/>
      <c r="S8" s="4"/>
      <c r="T8" s="4"/>
      <c r="U8" s="4"/>
      <c r="V8" s="4"/>
      <c r="W8" s="4"/>
      <c r="X8" s="4"/>
      <c r="Y8" s="4"/>
      <c r="Z8" s="4"/>
    </row>
    <row r="9" ht="24.75" customHeight="1">
      <c r="A9" s="4"/>
      <c r="B9" s="24" t="s">
        <v>38</v>
      </c>
      <c r="C9" s="26">
        <v>2023.0</v>
      </c>
      <c r="D9" s="23"/>
      <c r="E9" s="4"/>
      <c r="F9" s="4"/>
      <c r="G9" s="4"/>
      <c r="H9" s="4"/>
      <c r="I9" s="4"/>
      <c r="J9" s="4"/>
      <c r="K9" s="4"/>
      <c r="L9" s="4"/>
      <c r="M9" s="4"/>
      <c r="N9" s="4"/>
      <c r="O9" s="4"/>
      <c r="P9" s="4"/>
      <c r="Q9" s="4"/>
      <c r="R9" s="4"/>
      <c r="S9" s="4"/>
      <c r="T9" s="4"/>
      <c r="U9" s="4"/>
      <c r="V9" s="4"/>
      <c r="W9" s="4"/>
      <c r="X9" s="4"/>
      <c r="Y9" s="4"/>
      <c r="Z9" s="4"/>
    </row>
    <row r="10" ht="24.75" customHeight="1">
      <c r="A10" s="4"/>
      <c r="B10" s="23"/>
      <c r="C10" s="23"/>
      <c r="D10" s="23"/>
      <c r="E10" s="4"/>
      <c r="F10" s="4"/>
      <c r="G10" s="4"/>
      <c r="H10" s="4"/>
      <c r="I10" s="4"/>
      <c r="J10" s="4"/>
      <c r="K10" s="4"/>
      <c r="L10" s="4"/>
      <c r="M10" s="4"/>
      <c r="N10" s="4"/>
      <c r="O10" s="4"/>
      <c r="P10" s="4"/>
      <c r="Q10" s="4"/>
      <c r="R10" s="4"/>
      <c r="S10" s="4"/>
      <c r="T10" s="4"/>
      <c r="U10" s="4"/>
      <c r="V10" s="4"/>
      <c r="W10" s="4"/>
      <c r="X10" s="4"/>
      <c r="Y10" s="4"/>
      <c r="Z10" s="4"/>
    </row>
    <row r="11" ht="24.75" customHeight="1">
      <c r="A11" s="4"/>
      <c r="B11" s="3" t="str">
        <f>CONCATENATE("Økonomiansvarlig i ",B4,)</f>
        <v>Økonomiansvarlig i BI Athletics</v>
      </c>
      <c r="C11" s="2"/>
      <c r="D11" s="2"/>
      <c r="E11" s="4"/>
      <c r="F11" s="4"/>
      <c r="G11" s="4"/>
      <c r="H11" s="4"/>
      <c r="I11" s="4"/>
      <c r="J11" s="4"/>
      <c r="K11" s="4"/>
      <c r="L11" s="4"/>
      <c r="M11" s="4"/>
      <c r="N11" s="4"/>
      <c r="O11" s="4"/>
      <c r="P11" s="4"/>
      <c r="Q11" s="4"/>
      <c r="R11" s="4"/>
      <c r="S11" s="4"/>
      <c r="T11" s="4"/>
      <c r="U11" s="4"/>
      <c r="V11" s="4"/>
      <c r="W11" s="4"/>
      <c r="X11" s="4"/>
      <c r="Y11" s="4"/>
      <c r="Z11" s="4"/>
    </row>
    <row r="12" ht="24.75" customHeight="1">
      <c r="A12" s="4"/>
      <c r="B12" s="24" t="s">
        <v>39</v>
      </c>
      <c r="C12" s="26" t="s">
        <v>40</v>
      </c>
      <c r="D12" s="23"/>
      <c r="E12" s="4"/>
      <c r="F12" s="4"/>
      <c r="G12" s="4"/>
      <c r="H12" s="4"/>
      <c r="I12" s="4"/>
      <c r="J12" s="4"/>
      <c r="K12" s="4"/>
      <c r="L12" s="4"/>
      <c r="M12" s="4"/>
      <c r="N12" s="4"/>
      <c r="O12" s="4"/>
      <c r="P12" s="4"/>
      <c r="Q12" s="4"/>
      <c r="R12" s="4"/>
      <c r="S12" s="4"/>
      <c r="T12" s="4"/>
      <c r="U12" s="4"/>
      <c r="V12" s="4"/>
      <c r="W12" s="4"/>
      <c r="X12" s="4"/>
      <c r="Y12" s="4"/>
      <c r="Z12" s="4"/>
    </row>
    <row r="13" ht="4.5" customHeight="1">
      <c r="A13" s="4"/>
      <c r="B13" s="24"/>
      <c r="C13" s="23"/>
      <c r="D13" s="23"/>
      <c r="E13" s="4"/>
      <c r="F13" s="4"/>
      <c r="G13" s="4"/>
      <c r="H13" s="4"/>
      <c r="I13" s="4"/>
      <c r="J13" s="4"/>
      <c r="K13" s="4"/>
      <c r="L13" s="4"/>
      <c r="M13" s="4"/>
      <c r="N13" s="4"/>
      <c r="O13" s="4"/>
      <c r="P13" s="4"/>
      <c r="Q13" s="4"/>
      <c r="R13" s="4"/>
      <c r="S13" s="4"/>
      <c r="T13" s="4"/>
      <c r="U13" s="4"/>
      <c r="V13" s="4"/>
      <c r="W13" s="4"/>
      <c r="X13" s="4"/>
      <c r="Y13" s="4"/>
      <c r="Z13" s="4"/>
    </row>
    <row r="14" ht="24.75" customHeight="1">
      <c r="A14" s="4"/>
      <c r="B14" s="24" t="s">
        <v>41</v>
      </c>
      <c r="C14" s="27" t="s">
        <v>42</v>
      </c>
      <c r="D14" s="23"/>
      <c r="E14" s="4"/>
      <c r="F14" s="4"/>
      <c r="G14" s="4"/>
      <c r="H14" s="4"/>
      <c r="I14" s="4"/>
      <c r="J14" s="4"/>
      <c r="K14" s="4"/>
      <c r="L14" s="4"/>
      <c r="M14" s="4"/>
      <c r="N14" s="4"/>
      <c r="O14" s="4"/>
      <c r="P14" s="4"/>
      <c r="Q14" s="4"/>
      <c r="R14" s="4"/>
      <c r="S14" s="4"/>
      <c r="T14" s="4"/>
      <c r="U14" s="4"/>
      <c r="V14" s="4"/>
      <c r="W14" s="4"/>
      <c r="X14" s="4"/>
      <c r="Y14" s="4"/>
      <c r="Z14" s="4"/>
    </row>
    <row r="15" ht="4.5" customHeight="1">
      <c r="A15" s="4"/>
      <c r="B15" s="24"/>
      <c r="C15" s="23"/>
      <c r="D15" s="23"/>
      <c r="E15" s="4"/>
      <c r="F15" s="4"/>
      <c r="G15" s="4"/>
      <c r="H15" s="4"/>
      <c r="I15" s="4"/>
      <c r="J15" s="4"/>
      <c r="K15" s="4"/>
      <c r="L15" s="4"/>
      <c r="M15" s="4"/>
      <c r="N15" s="4"/>
      <c r="O15" s="4"/>
      <c r="P15" s="4"/>
      <c r="Q15" s="4"/>
      <c r="R15" s="4"/>
      <c r="S15" s="4"/>
      <c r="T15" s="4"/>
      <c r="U15" s="4"/>
      <c r="V15" s="4"/>
      <c r="W15" s="4"/>
      <c r="X15" s="4"/>
      <c r="Y15" s="4"/>
      <c r="Z15" s="4"/>
    </row>
    <row r="16" ht="24.75" customHeight="1">
      <c r="A16" s="4"/>
      <c r="B16" s="24" t="s">
        <v>43</v>
      </c>
      <c r="C16" s="27"/>
      <c r="D16" s="23"/>
      <c r="E16" s="4"/>
      <c r="F16" s="4"/>
      <c r="G16" s="4"/>
      <c r="H16" s="4"/>
      <c r="I16" s="4"/>
      <c r="J16" s="4"/>
      <c r="K16" s="4"/>
      <c r="L16" s="4"/>
      <c r="M16" s="4"/>
      <c r="N16" s="4"/>
      <c r="O16" s="4"/>
      <c r="P16" s="4"/>
      <c r="Q16" s="4"/>
      <c r="R16" s="4"/>
      <c r="S16" s="4"/>
      <c r="T16" s="4"/>
      <c r="U16" s="4"/>
      <c r="V16" s="4"/>
      <c r="W16" s="4"/>
      <c r="X16" s="4"/>
      <c r="Y16" s="4"/>
      <c r="Z16" s="4"/>
    </row>
    <row r="17" ht="24.75" customHeight="1">
      <c r="A17" s="4"/>
      <c r="B17" s="28"/>
      <c r="C17" s="28"/>
      <c r="D17" s="28"/>
      <c r="E17" s="4"/>
      <c r="F17" s="4"/>
      <c r="G17" s="4"/>
      <c r="H17" s="4"/>
      <c r="I17" s="4"/>
      <c r="J17" s="4"/>
      <c r="K17" s="4"/>
      <c r="L17" s="4"/>
      <c r="M17" s="4"/>
      <c r="N17" s="4"/>
      <c r="O17" s="4"/>
      <c r="P17" s="4"/>
      <c r="Q17" s="4"/>
      <c r="R17" s="4"/>
      <c r="S17" s="4"/>
      <c r="T17" s="4"/>
      <c r="U17" s="4"/>
      <c r="V17" s="4"/>
      <c r="W17" s="4"/>
      <c r="X17" s="4"/>
      <c r="Y17" s="4"/>
      <c r="Z17" s="4"/>
    </row>
    <row r="18" ht="34.5" customHeight="1">
      <c r="A18" s="4"/>
      <c r="B18" s="29" t="s">
        <v>44</v>
      </c>
      <c r="C18" s="20"/>
      <c r="D18" s="20"/>
      <c r="E18" s="4"/>
      <c r="F18" s="4"/>
      <c r="G18" s="4"/>
      <c r="H18" s="4"/>
      <c r="I18" s="4"/>
      <c r="J18" s="4"/>
      <c r="K18" s="4"/>
      <c r="L18" s="4"/>
      <c r="M18" s="4"/>
      <c r="N18" s="4"/>
      <c r="O18" s="4"/>
      <c r="P18" s="4"/>
      <c r="Q18" s="4"/>
      <c r="R18" s="4"/>
      <c r="S18" s="4"/>
      <c r="T18" s="4"/>
      <c r="U18" s="4"/>
      <c r="V18" s="4"/>
      <c r="W18" s="4"/>
      <c r="X18" s="4"/>
      <c r="Y18" s="4"/>
      <c r="Z18" s="4"/>
    </row>
    <row r="19" ht="34.5" customHeight="1">
      <c r="A19" s="4"/>
      <c r="B19" s="21"/>
      <c r="E19" s="4"/>
      <c r="F19" s="4"/>
      <c r="G19" s="4"/>
      <c r="H19" s="4"/>
      <c r="I19" s="4"/>
      <c r="J19" s="4"/>
      <c r="K19" s="4"/>
      <c r="L19" s="4"/>
      <c r="M19" s="4"/>
      <c r="N19" s="4"/>
      <c r="O19" s="4"/>
      <c r="P19" s="4"/>
      <c r="Q19" s="4"/>
      <c r="R19" s="4"/>
      <c r="S19" s="4"/>
      <c r="T19" s="4"/>
      <c r="U19" s="4"/>
      <c r="V19" s="4"/>
      <c r="W19" s="4"/>
      <c r="X19" s="4"/>
      <c r="Y19" s="4"/>
      <c r="Z19" s="4"/>
    </row>
    <row r="20" ht="34.5" customHeight="1">
      <c r="A20" s="4"/>
      <c r="B20" s="21"/>
      <c r="E20" s="4"/>
      <c r="F20" s="4"/>
      <c r="G20" s="4"/>
      <c r="H20" s="4"/>
      <c r="I20" s="4"/>
      <c r="J20" s="4"/>
      <c r="K20" s="4"/>
      <c r="L20" s="4"/>
      <c r="M20" s="4"/>
      <c r="N20" s="4"/>
      <c r="O20" s="4"/>
      <c r="P20" s="4"/>
      <c r="Q20" s="4"/>
      <c r="R20" s="4"/>
      <c r="S20" s="4"/>
      <c r="T20" s="4"/>
      <c r="U20" s="4"/>
      <c r="V20" s="4"/>
      <c r="W20" s="4"/>
      <c r="X20" s="4"/>
      <c r="Y20" s="4"/>
      <c r="Z20" s="4"/>
    </row>
    <row r="21" ht="34.5" customHeight="1">
      <c r="A21" s="4"/>
      <c r="B21" s="21"/>
      <c r="E21" s="4"/>
      <c r="F21" s="4"/>
      <c r="G21" s="4"/>
      <c r="H21" s="4"/>
      <c r="I21" s="4"/>
      <c r="J21" s="4"/>
      <c r="K21" s="4"/>
      <c r="L21" s="4"/>
      <c r="M21" s="4"/>
      <c r="N21" s="4"/>
      <c r="O21" s="4"/>
      <c r="P21" s="4"/>
      <c r="Q21" s="4"/>
      <c r="R21" s="4"/>
      <c r="S21" s="4"/>
      <c r="T21" s="4"/>
      <c r="U21" s="4"/>
      <c r="V21" s="4"/>
      <c r="W21" s="4"/>
      <c r="X21" s="4"/>
      <c r="Y21" s="4"/>
      <c r="Z21" s="4"/>
    </row>
    <row r="22" ht="34.5" customHeight="1">
      <c r="A22" s="4"/>
      <c r="B22" s="21"/>
      <c r="E22" s="4"/>
      <c r="F22" s="4"/>
      <c r="G22" s="4"/>
      <c r="H22" s="4"/>
      <c r="I22" s="4"/>
      <c r="J22" s="4"/>
      <c r="K22" s="4"/>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30"/>
      <c r="B27" s="2"/>
      <c r="C27" s="2"/>
      <c r="D27" s="2"/>
      <c r="E27" s="2"/>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5">
    <mergeCell ref="A1:E3"/>
    <mergeCell ref="B4:D4"/>
    <mergeCell ref="B11:D11"/>
    <mergeCell ref="B18:D22"/>
    <mergeCell ref="A27:E27"/>
  </mergeCells>
  <dataValidations>
    <dataValidation type="decimal" allowBlank="1" showErrorMessage="1" sqref="C9">
      <formula1>2000.0</formula1>
      <formula2>2050.0</formula2>
    </dataValidation>
  </dataValidations>
  <printOptions/>
  <pageMargins bottom="0.75" footer="0.0" header="0.0" left="0.7" right="0.7" top="0.75"/>
  <pageSetup orientation="landscape"/>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1.22" defaultRowHeight="15.0"/>
  <cols>
    <col customWidth="1" min="1" max="1" width="10.78"/>
    <col customWidth="1" min="2" max="2" width="24.78"/>
    <col customWidth="1" min="3" max="5" width="12.44"/>
    <col customWidth="1" min="6" max="17" width="10.0"/>
    <col customWidth="1" min="18" max="18" width="2.67"/>
    <col customWidth="1" min="19" max="19" width="83.33"/>
    <col customWidth="1" min="20" max="26" width="10.56"/>
  </cols>
  <sheetData>
    <row r="1" ht="15.75" customHeight="1">
      <c r="A1" s="19" t="s">
        <v>171</v>
      </c>
      <c r="B1" s="20"/>
      <c r="C1" s="20"/>
      <c r="D1" s="20"/>
      <c r="E1" s="20"/>
      <c r="F1" s="20"/>
      <c r="G1" s="20"/>
      <c r="H1" s="20"/>
      <c r="I1" s="20"/>
      <c r="J1" s="20"/>
      <c r="K1" s="20"/>
      <c r="L1" s="20"/>
      <c r="M1" s="20"/>
      <c r="N1" s="20"/>
      <c r="O1" s="20"/>
      <c r="P1" s="20"/>
      <c r="Q1" s="20"/>
      <c r="R1" s="20"/>
      <c r="S1" s="20"/>
      <c r="T1" s="4"/>
      <c r="U1" s="4"/>
      <c r="V1" s="4"/>
      <c r="W1" s="4"/>
      <c r="X1" s="4"/>
      <c r="Y1" s="4"/>
      <c r="Z1" s="4"/>
    </row>
    <row r="2" ht="15.75" customHeight="1">
      <c r="A2" s="21"/>
      <c r="T2" s="4"/>
      <c r="U2" s="4"/>
      <c r="V2" s="4"/>
      <c r="W2" s="4"/>
      <c r="X2" s="4"/>
      <c r="Y2" s="4"/>
      <c r="Z2" s="4"/>
    </row>
    <row r="3" ht="15.75" customHeight="1">
      <c r="A3" s="21"/>
      <c r="T3" s="4"/>
      <c r="U3" s="4"/>
      <c r="V3" s="4"/>
      <c r="W3" s="4"/>
      <c r="X3" s="4"/>
      <c r="Y3" s="4"/>
      <c r="Z3" s="4"/>
    </row>
    <row r="4" ht="15.75" customHeight="1">
      <c r="A4" s="47" t="str">
        <f>Forside!B4</f>
        <v>BI Athletics</v>
      </c>
      <c r="B4" s="20"/>
      <c r="C4" s="20"/>
      <c r="D4" s="20"/>
      <c r="E4" s="20"/>
      <c r="F4" s="20"/>
      <c r="G4" s="20"/>
      <c r="H4" s="20"/>
      <c r="I4" s="20"/>
      <c r="J4" s="20"/>
      <c r="K4" s="20"/>
      <c r="L4" s="20"/>
      <c r="M4" s="20"/>
      <c r="N4" s="20"/>
      <c r="O4" s="20"/>
      <c r="P4" s="20"/>
      <c r="Q4" s="20"/>
      <c r="R4" s="20"/>
      <c r="S4" s="20"/>
      <c r="T4" s="4"/>
      <c r="U4" s="4"/>
      <c r="V4" s="4"/>
      <c r="W4" s="4"/>
      <c r="X4" s="4"/>
      <c r="Y4" s="4"/>
      <c r="Z4" s="4"/>
    </row>
    <row r="5" ht="15.75" customHeight="1">
      <c r="A5" s="21"/>
      <c r="T5" s="4"/>
      <c r="U5" s="4"/>
      <c r="V5" s="4"/>
      <c r="W5" s="4"/>
      <c r="X5" s="4"/>
      <c r="Y5" s="4"/>
      <c r="Z5" s="4"/>
    </row>
    <row r="6" ht="15.75" customHeight="1">
      <c r="A6" s="21"/>
      <c r="T6" s="4"/>
      <c r="U6" s="4"/>
      <c r="V6" s="4"/>
      <c r="W6" s="4"/>
      <c r="X6" s="4"/>
      <c r="Y6" s="4"/>
      <c r="Z6" s="4"/>
    </row>
    <row r="7" ht="15.75" customHeight="1">
      <c r="A7" s="48" t="s">
        <v>162</v>
      </c>
      <c r="B7" s="2"/>
      <c r="C7" s="2"/>
      <c r="D7" s="2"/>
      <c r="E7" s="2"/>
      <c r="F7" s="2"/>
      <c r="G7" s="2"/>
      <c r="H7" s="2"/>
      <c r="I7" s="2"/>
      <c r="J7" s="2"/>
      <c r="K7" s="2"/>
      <c r="L7" s="2"/>
      <c r="M7" s="2"/>
      <c r="N7" s="2"/>
      <c r="O7" s="2"/>
      <c r="P7" s="2"/>
      <c r="Q7" s="2"/>
      <c r="R7" s="2"/>
      <c r="S7" s="2"/>
      <c r="T7" s="4"/>
      <c r="U7" s="4"/>
      <c r="V7" s="4"/>
      <c r="W7" s="4"/>
      <c r="X7" s="4"/>
      <c r="Y7" s="4"/>
      <c r="Z7" s="4"/>
    </row>
    <row r="8" ht="15.75" customHeight="1">
      <c r="A8" s="49" t="str">
        <f>MID(CELL("filename",A1),FIND("]",CELL("filename",A1))+1,255)</f>
        <v>#VALUE!</v>
      </c>
      <c r="B8" s="2"/>
      <c r="C8" s="2"/>
      <c r="D8" s="2"/>
      <c r="E8" s="2"/>
      <c r="F8" s="2"/>
      <c r="G8" s="2"/>
      <c r="H8" s="2"/>
      <c r="I8" s="2"/>
      <c r="J8" s="2"/>
      <c r="K8" s="2"/>
      <c r="L8" s="2"/>
      <c r="M8" s="2"/>
      <c r="N8" s="2"/>
      <c r="O8" s="2"/>
      <c r="P8" s="2"/>
      <c r="Q8" s="2"/>
      <c r="R8" s="2"/>
      <c r="S8" s="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5" t="s">
        <v>2</v>
      </c>
      <c r="B10" s="2"/>
      <c r="C10" s="2"/>
      <c r="D10" s="2"/>
      <c r="E10" s="2"/>
      <c r="F10" s="2"/>
      <c r="G10" s="2"/>
      <c r="H10" s="2"/>
      <c r="I10" s="2"/>
      <c r="J10" s="2"/>
      <c r="K10" s="2"/>
      <c r="L10" s="2"/>
      <c r="M10" s="2"/>
      <c r="N10" s="2"/>
      <c r="O10" s="2"/>
      <c r="P10" s="2"/>
      <c r="Q10" s="2"/>
      <c r="R10" s="2"/>
      <c r="S10" s="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6" t="s">
        <v>3</v>
      </c>
      <c r="B12" s="6" t="s">
        <v>4</v>
      </c>
      <c r="C12" s="6" t="s">
        <v>5</v>
      </c>
      <c r="D12" s="6" t="s">
        <v>6</v>
      </c>
      <c r="E12" s="7" t="s">
        <v>7</v>
      </c>
      <c r="F12" s="6" t="s">
        <v>172</v>
      </c>
      <c r="G12" s="6" t="s">
        <v>173</v>
      </c>
      <c r="H12" s="6" t="s">
        <v>174</v>
      </c>
      <c r="I12" s="6" t="s">
        <v>175</v>
      </c>
      <c r="J12" s="6" t="s">
        <v>176</v>
      </c>
      <c r="K12" s="6" t="s">
        <v>177</v>
      </c>
      <c r="L12" s="6" t="s">
        <v>178</v>
      </c>
      <c r="M12" s="6" t="s">
        <v>179</v>
      </c>
      <c r="N12" s="6" t="s">
        <v>180</v>
      </c>
      <c r="O12" s="6" t="s">
        <v>181</v>
      </c>
      <c r="P12" s="6" t="s">
        <v>182</v>
      </c>
      <c r="Q12" s="6" t="s">
        <v>183</v>
      </c>
      <c r="R12" s="45"/>
      <c r="S12" s="6" t="s">
        <v>184</v>
      </c>
      <c r="T12" s="4"/>
      <c r="U12" s="4"/>
      <c r="V12" s="4"/>
      <c r="W12" s="4"/>
      <c r="X12" s="4"/>
      <c r="Y12" s="4"/>
      <c r="Z12" s="4"/>
    </row>
    <row r="13" ht="15.75" customHeight="1">
      <c r="A13" s="8">
        <f>Kontoplan!B11</f>
        <v>3000</v>
      </c>
      <c r="B13" s="8" t="str">
        <f>Kontoplan!C11</f>
        <v>Salgsinntekter, avgiftspliktig</v>
      </c>
      <c r="C13" s="9"/>
      <c r="D13" s="9"/>
      <c r="E13" s="16">
        <f t="shared" ref="E13:E30" si="1">SUM(F13:Q13)</f>
        <v>0</v>
      </c>
      <c r="F13" s="9">
        <v>0.0</v>
      </c>
      <c r="G13" s="9">
        <v>0.0</v>
      </c>
      <c r="H13" s="9">
        <v>0.0</v>
      </c>
      <c r="I13" s="9">
        <v>0.0</v>
      </c>
      <c r="J13" s="9">
        <v>0.0</v>
      </c>
      <c r="K13" s="9">
        <v>0.0</v>
      </c>
      <c r="L13" s="9">
        <v>0.0</v>
      </c>
      <c r="M13" s="9">
        <v>0.0</v>
      </c>
      <c r="N13" s="9">
        <v>0.0</v>
      </c>
      <c r="O13" s="9">
        <v>0.0</v>
      </c>
      <c r="P13" s="9">
        <v>0.0</v>
      </c>
      <c r="Q13" s="9">
        <v>0.0</v>
      </c>
      <c r="R13" s="4"/>
      <c r="S13" s="46"/>
      <c r="T13" s="4"/>
      <c r="U13" s="4"/>
      <c r="V13" s="4"/>
      <c r="W13" s="4"/>
      <c r="X13" s="4"/>
      <c r="Y13" s="4"/>
      <c r="Z13" s="4"/>
    </row>
    <row r="14" ht="15.75" customHeight="1">
      <c r="A14" s="8">
        <f>Kontoplan!B12</f>
        <v>3009</v>
      </c>
      <c r="B14" s="8" t="str">
        <f>Kontoplan!C12</f>
        <v>Sponsorinntekt</v>
      </c>
      <c r="C14" s="9"/>
      <c r="D14" s="9"/>
      <c r="E14" s="16">
        <f t="shared" si="1"/>
        <v>0</v>
      </c>
      <c r="F14" s="9">
        <v>0.0</v>
      </c>
      <c r="G14" s="9">
        <v>0.0</v>
      </c>
      <c r="H14" s="9">
        <v>0.0</v>
      </c>
      <c r="I14" s="9">
        <v>0.0</v>
      </c>
      <c r="J14" s="9">
        <v>0.0</v>
      </c>
      <c r="K14" s="9">
        <v>0.0</v>
      </c>
      <c r="L14" s="9">
        <v>0.0</v>
      </c>
      <c r="M14" s="9">
        <v>0.0</v>
      </c>
      <c r="N14" s="9">
        <v>0.0</v>
      </c>
      <c r="O14" s="9">
        <v>0.0</v>
      </c>
      <c r="P14" s="9">
        <v>0.0</v>
      </c>
      <c r="Q14" s="9">
        <v>0.0</v>
      </c>
      <c r="R14" s="4"/>
      <c r="S14" s="46"/>
      <c r="T14" s="4"/>
      <c r="U14" s="4"/>
      <c r="V14" s="4"/>
      <c r="W14" s="4"/>
      <c r="X14" s="4"/>
      <c r="Y14" s="4"/>
      <c r="Z14" s="4"/>
    </row>
    <row r="15" ht="15.75" customHeight="1">
      <c r="A15" s="8">
        <f>Kontoplan!B13</f>
        <v>3100</v>
      </c>
      <c r="B15" s="8" t="str">
        <f>Kontoplan!C13</f>
        <v>Salgsinntekter, avgiftsfri</v>
      </c>
      <c r="C15" s="9"/>
      <c r="D15" s="9"/>
      <c r="E15" s="16">
        <f t="shared" si="1"/>
        <v>-309200</v>
      </c>
      <c r="F15" s="9">
        <v>0.0</v>
      </c>
      <c r="G15" s="9">
        <v>-39000.0</v>
      </c>
      <c r="H15" s="9">
        <v>0.0</v>
      </c>
      <c r="I15" s="9">
        <v>-1250.0</v>
      </c>
      <c r="J15" s="9">
        <v>0.0</v>
      </c>
      <c r="K15" s="9">
        <v>0.0</v>
      </c>
      <c r="L15" s="9">
        <v>0.0</v>
      </c>
      <c r="M15" s="9">
        <v>-19500.0</v>
      </c>
      <c r="N15" s="9">
        <v>-117400.0</v>
      </c>
      <c r="O15" s="9">
        <v>-110050.0</v>
      </c>
      <c r="P15" s="9">
        <v>0.0</v>
      </c>
      <c r="Q15" s="9">
        <v>-22000.0</v>
      </c>
      <c r="R15" s="4"/>
      <c r="S15" s="46"/>
      <c r="T15" s="4"/>
      <c r="U15" s="4"/>
      <c r="V15" s="4"/>
      <c r="W15" s="4"/>
      <c r="X15" s="4"/>
      <c r="Y15" s="4"/>
      <c r="Z15" s="4"/>
    </row>
    <row r="16" ht="15.75" customHeight="1">
      <c r="A16" s="8">
        <f>Kontoplan!B14</f>
        <v>3101</v>
      </c>
      <c r="B16" s="8" t="str">
        <f>Kontoplan!C14</f>
        <v>Dugnad</v>
      </c>
      <c r="C16" s="9"/>
      <c r="D16" s="9"/>
      <c r="E16" s="16">
        <f t="shared" si="1"/>
        <v>0</v>
      </c>
      <c r="F16" s="9">
        <v>0.0</v>
      </c>
      <c r="G16" s="9">
        <v>0.0</v>
      </c>
      <c r="H16" s="9">
        <v>0.0</v>
      </c>
      <c r="I16" s="9">
        <v>0.0</v>
      </c>
      <c r="J16" s="9">
        <v>0.0</v>
      </c>
      <c r="K16" s="9">
        <v>0.0</v>
      </c>
      <c r="L16" s="9">
        <v>0.0</v>
      </c>
      <c r="M16" s="9">
        <v>0.0</v>
      </c>
      <c r="N16" s="9">
        <v>0.0</v>
      </c>
      <c r="O16" s="9">
        <v>0.0</v>
      </c>
      <c r="P16" s="9">
        <v>0.0</v>
      </c>
      <c r="Q16" s="9">
        <v>0.0</v>
      </c>
      <c r="R16" s="4"/>
      <c r="S16" s="46"/>
      <c r="T16" s="4"/>
      <c r="U16" s="4"/>
      <c r="V16" s="4"/>
      <c r="W16" s="4"/>
      <c r="X16" s="4"/>
      <c r="Y16" s="4"/>
      <c r="Z16" s="4"/>
    </row>
    <row r="17" ht="15.75" customHeight="1">
      <c r="A17" s="8">
        <f>Kontoplan!B15</f>
        <v>3410</v>
      </c>
      <c r="B17" s="8" t="str">
        <f>Kontoplan!C15</f>
        <v>Tilskudd fra Oslo Kommune</v>
      </c>
      <c r="C17" s="9"/>
      <c r="D17" s="9"/>
      <c r="E17" s="16">
        <f t="shared" si="1"/>
        <v>0</v>
      </c>
      <c r="F17" s="9">
        <v>0.0</v>
      </c>
      <c r="G17" s="9">
        <v>0.0</v>
      </c>
      <c r="H17" s="9">
        <v>0.0</v>
      </c>
      <c r="I17" s="9">
        <v>0.0</v>
      </c>
      <c r="J17" s="9">
        <v>0.0</v>
      </c>
      <c r="K17" s="9">
        <v>0.0</v>
      </c>
      <c r="L17" s="9">
        <v>0.0</v>
      </c>
      <c r="M17" s="9">
        <v>0.0</v>
      </c>
      <c r="N17" s="9">
        <v>0.0</v>
      </c>
      <c r="O17" s="9">
        <v>0.0</v>
      </c>
      <c r="P17" s="9">
        <v>0.0</v>
      </c>
      <c r="Q17" s="9">
        <v>0.0</v>
      </c>
      <c r="R17" s="4"/>
      <c r="S17" s="46"/>
      <c r="T17" s="4"/>
      <c r="U17" s="4"/>
      <c r="V17" s="4"/>
      <c r="W17" s="4"/>
      <c r="X17" s="4"/>
      <c r="Y17" s="4"/>
      <c r="Z17" s="4"/>
    </row>
    <row r="18" ht="15.75" customHeight="1">
      <c r="A18" s="8">
        <f>Kontoplan!B16</f>
        <v>3420</v>
      </c>
      <c r="B18" s="8" t="str">
        <f>Kontoplan!C16</f>
        <v>Momskompensasjon</v>
      </c>
      <c r="C18" s="9"/>
      <c r="D18" s="9"/>
      <c r="E18" s="16">
        <f t="shared" si="1"/>
        <v>0</v>
      </c>
      <c r="F18" s="9">
        <v>0.0</v>
      </c>
      <c r="G18" s="9">
        <v>0.0</v>
      </c>
      <c r="H18" s="9">
        <v>0.0</v>
      </c>
      <c r="I18" s="9">
        <v>0.0</v>
      </c>
      <c r="J18" s="9">
        <v>0.0</v>
      </c>
      <c r="K18" s="9">
        <v>0.0</v>
      </c>
      <c r="L18" s="9">
        <v>0.0</v>
      </c>
      <c r="M18" s="9">
        <v>0.0</v>
      </c>
      <c r="N18" s="9">
        <v>0.0</v>
      </c>
      <c r="O18" s="9">
        <v>0.0</v>
      </c>
      <c r="P18" s="9">
        <v>0.0</v>
      </c>
      <c r="Q18" s="9">
        <v>0.0</v>
      </c>
      <c r="R18" s="4"/>
      <c r="S18" s="46"/>
      <c r="T18" s="4"/>
      <c r="U18" s="4"/>
      <c r="V18" s="4"/>
      <c r="W18" s="4"/>
      <c r="X18" s="4"/>
      <c r="Y18" s="4"/>
      <c r="Z18" s="4"/>
    </row>
    <row r="19" ht="15.75" customHeight="1">
      <c r="A19" s="8">
        <f>Kontoplan!B17</f>
        <v>3430</v>
      </c>
      <c r="B19" s="8" t="str">
        <f>Kontoplan!C17</f>
        <v>Grasrotandelen Norsk Tipping</v>
      </c>
      <c r="C19" s="9"/>
      <c r="D19" s="9"/>
      <c r="E19" s="16">
        <f t="shared" si="1"/>
        <v>0</v>
      </c>
      <c r="F19" s="9">
        <v>0.0</v>
      </c>
      <c r="G19" s="9">
        <v>0.0</v>
      </c>
      <c r="H19" s="9">
        <v>0.0</v>
      </c>
      <c r="I19" s="9">
        <v>0.0</v>
      </c>
      <c r="J19" s="9">
        <v>0.0</v>
      </c>
      <c r="K19" s="9">
        <v>0.0</v>
      </c>
      <c r="L19" s="9">
        <v>0.0</v>
      </c>
      <c r="M19" s="9">
        <v>0.0</v>
      </c>
      <c r="N19" s="9">
        <v>0.0</v>
      </c>
      <c r="O19" s="9">
        <v>0.0</v>
      </c>
      <c r="P19" s="9">
        <v>0.0</v>
      </c>
      <c r="Q19" s="9">
        <v>0.0</v>
      </c>
      <c r="R19" s="4"/>
      <c r="S19" s="46"/>
      <c r="T19" s="4"/>
      <c r="U19" s="4"/>
      <c r="V19" s="4"/>
      <c r="W19" s="4"/>
      <c r="X19" s="4"/>
      <c r="Y19" s="4"/>
      <c r="Z19" s="4"/>
    </row>
    <row r="20" ht="15.75" customHeight="1">
      <c r="A20" s="8">
        <f>Kontoplan!B18</f>
        <v>3900</v>
      </c>
      <c r="B20" s="8" t="str">
        <f>Kontoplan!C18</f>
        <v>Annen driftsrelatert inntekt</v>
      </c>
      <c r="C20" s="9"/>
      <c r="D20" s="9"/>
      <c r="E20" s="16">
        <f t="shared" si="1"/>
        <v>0</v>
      </c>
      <c r="F20" s="9">
        <v>0.0</v>
      </c>
      <c r="G20" s="9">
        <v>0.0</v>
      </c>
      <c r="H20" s="9">
        <v>0.0</v>
      </c>
      <c r="I20" s="9">
        <v>0.0</v>
      </c>
      <c r="J20" s="9">
        <v>0.0</v>
      </c>
      <c r="K20" s="9">
        <v>0.0</v>
      </c>
      <c r="L20" s="9">
        <v>0.0</v>
      </c>
      <c r="M20" s="9">
        <v>0.0</v>
      </c>
      <c r="N20" s="9">
        <v>0.0</v>
      </c>
      <c r="O20" s="9">
        <v>0.0</v>
      </c>
      <c r="P20" s="9">
        <v>0.0</v>
      </c>
      <c r="Q20" s="9">
        <v>0.0</v>
      </c>
      <c r="R20" s="4"/>
      <c r="S20" s="46"/>
      <c r="T20" s="4"/>
      <c r="U20" s="4"/>
      <c r="V20" s="4"/>
      <c r="W20" s="4"/>
      <c r="X20" s="4"/>
      <c r="Y20" s="4"/>
      <c r="Z20" s="4"/>
    </row>
    <row r="21" ht="15.75" customHeight="1">
      <c r="A21" s="8">
        <f>Kontoplan!B19</f>
        <v>3901</v>
      </c>
      <c r="B21" s="8" t="str">
        <f>Kontoplan!C19</f>
        <v>Internstøtte BI Athletics</v>
      </c>
      <c r="C21" s="9"/>
      <c r="D21" s="9"/>
      <c r="E21" s="16">
        <f t="shared" si="1"/>
        <v>-82170</v>
      </c>
      <c r="F21" s="9">
        <v>-960.0</v>
      </c>
      <c r="G21" s="9">
        <v>-5400.0</v>
      </c>
      <c r="H21" s="9">
        <v>0.0</v>
      </c>
      <c r="I21" s="9">
        <v>-1250.0</v>
      </c>
      <c r="J21" s="9">
        <v>0.0</v>
      </c>
      <c r="K21" s="9">
        <v>0.0</v>
      </c>
      <c r="L21" s="9">
        <v>0.0</v>
      </c>
      <c r="M21" s="9">
        <v>-30960.0</v>
      </c>
      <c r="N21" s="9">
        <v>-15400.0</v>
      </c>
      <c r="O21" s="9">
        <v>-28200.0</v>
      </c>
      <c r="P21" s="9">
        <v>0.0</v>
      </c>
      <c r="Q21" s="9">
        <v>0.0</v>
      </c>
      <c r="R21" s="4"/>
      <c r="S21" s="46"/>
      <c r="T21" s="4"/>
      <c r="U21" s="4"/>
      <c r="V21" s="4"/>
      <c r="W21" s="4"/>
      <c r="X21" s="4"/>
      <c r="Y21" s="4"/>
      <c r="Z21" s="4"/>
    </row>
    <row r="22" ht="15.75" customHeight="1">
      <c r="A22" s="8">
        <f>Kontoplan!B20</f>
        <v>3920</v>
      </c>
      <c r="B22" s="8" t="str">
        <f>Kontoplan!C20</f>
        <v>Medlemskontingent</v>
      </c>
      <c r="C22" s="9"/>
      <c r="D22" s="9"/>
      <c r="E22" s="16">
        <f t="shared" si="1"/>
        <v>0</v>
      </c>
      <c r="F22" s="9">
        <v>0.0</v>
      </c>
      <c r="G22" s="9">
        <v>0.0</v>
      </c>
      <c r="H22" s="9">
        <v>0.0</v>
      </c>
      <c r="I22" s="9">
        <v>0.0</v>
      </c>
      <c r="J22" s="9">
        <v>0.0</v>
      </c>
      <c r="K22" s="9">
        <v>0.0</v>
      </c>
      <c r="L22" s="9">
        <v>0.0</v>
      </c>
      <c r="M22" s="9">
        <v>0.0</v>
      </c>
      <c r="N22" s="9">
        <v>0.0</v>
      </c>
      <c r="O22" s="9">
        <v>0.0</v>
      </c>
      <c r="P22" s="9">
        <v>0.0</v>
      </c>
      <c r="Q22" s="9">
        <v>0.0</v>
      </c>
      <c r="R22" s="4"/>
      <c r="S22" s="46"/>
      <c r="T22" s="4"/>
      <c r="U22" s="4"/>
      <c r="V22" s="4"/>
      <c r="W22" s="4"/>
      <c r="X22" s="4"/>
      <c r="Y22" s="4"/>
      <c r="Z22" s="4"/>
    </row>
    <row r="23" ht="15.75" customHeight="1">
      <c r="A23" s="8">
        <f>Kontoplan!B21</f>
        <v>3921</v>
      </c>
      <c r="B23" s="8" t="str">
        <f>Kontoplan!C21</f>
        <v>Gruppeavgift</v>
      </c>
      <c r="C23" s="9"/>
      <c r="D23" s="9"/>
      <c r="E23" s="16">
        <f t="shared" si="1"/>
        <v>-135600</v>
      </c>
      <c r="F23" s="9">
        <v>0.0</v>
      </c>
      <c r="G23" s="9">
        <v>0.0</v>
      </c>
      <c r="H23" s="9">
        <v>-63600.0</v>
      </c>
      <c r="I23" s="9">
        <v>0.0</v>
      </c>
      <c r="J23" s="9">
        <v>0.0</v>
      </c>
      <c r="K23" s="9">
        <v>0.0</v>
      </c>
      <c r="L23" s="9">
        <v>0.0</v>
      </c>
      <c r="M23" s="9">
        <v>0.0</v>
      </c>
      <c r="N23" s="9">
        <v>-72000.0</v>
      </c>
      <c r="O23" s="9">
        <v>0.0</v>
      </c>
      <c r="P23" s="9">
        <v>0.0</v>
      </c>
      <c r="Q23" s="9">
        <v>0.0</v>
      </c>
      <c r="R23" s="4"/>
      <c r="S23" s="46"/>
      <c r="T23" s="4"/>
      <c r="U23" s="4"/>
      <c r="V23" s="4"/>
      <c r="W23" s="4"/>
      <c r="X23" s="4"/>
      <c r="Y23" s="4"/>
      <c r="Z23" s="4"/>
    </row>
    <row r="24" ht="15.75" customHeight="1">
      <c r="A24" s="8">
        <f>Kontoplan!B22</f>
        <v>3930</v>
      </c>
      <c r="B24" s="8" t="str">
        <f>Kontoplan!C22</f>
        <v>Treningsavgift</v>
      </c>
      <c r="C24" s="9"/>
      <c r="D24" s="9"/>
      <c r="E24" s="16">
        <f t="shared" si="1"/>
        <v>0</v>
      </c>
      <c r="F24" s="9">
        <v>0.0</v>
      </c>
      <c r="G24" s="9">
        <v>0.0</v>
      </c>
      <c r="H24" s="9">
        <v>0.0</v>
      </c>
      <c r="I24" s="9">
        <v>0.0</v>
      </c>
      <c r="J24" s="9">
        <v>0.0</v>
      </c>
      <c r="K24" s="9">
        <v>0.0</v>
      </c>
      <c r="L24" s="9">
        <v>0.0</v>
      </c>
      <c r="M24" s="9">
        <v>0.0</v>
      </c>
      <c r="N24" s="9">
        <v>0.0</v>
      </c>
      <c r="O24" s="9">
        <v>0.0</v>
      </c>
      <c r="P24" s="9">
        <v>0.0</v>
      </c>
      <c r="Q24" s="9">
        <v>0.0</v>
      </c>
      <c r="R24" s="4"/>
      <c r="S24" s="46"/>
      <c r="T24" s="4"/>
      <c r="U24" s="4"/>
      <c r="V24" s="4"/>
      <c r="W24" s="4"/>
      <c r="X24" s="4"/>
      <c r="Y24" s="4"/>
      <c r="Z24" s="4"/>
    </row>
    <row r="25" ht="15.75" customHeight="1">
      <c r="A25" s="8">
        <f>Kontoplan!B23</f>
        <v>3990</v>
      </c>
      <c r="B25" s="8" t="str">
        <f>Kontoplan!C23</f>
        <v>Kontingent fra BI-studenter</v>
      </c>
      <c r="C25" s="9"/>
      <c r="D25" s="9"/>
      <c r="E25" s="16">
        <f t="shared" si="1"/>
        <v>0</v>
      </c>
      <c r="F25" s="9">
        <v>0.0</v>
      </c>
      <c r="G25" s="9">
        <v>0.0</v>
      </c>
      <c r="H25" s="9">
        <v>0.0</v>
      </c>
      <c r="I25" s="9">
        <v>0.0</v>
      </c>
      <c r="J25" s="9">
        <v>0.0</v>
      </c>
      <c r="K25" s="9">
        <v>0.0</v>
      </c>
      <c r="L25" s="9">
        <v>0.0</v>
      </c>
      <c r="M25" s="9">
        <v>0.0</v>
      </c>
      <c r="N25" s="9">
        <v>0.0</v>
      </c>
      <c r="O25" s="9">
        <v>0.0</v>
      </c>
      <c r="P25" s="9">
        <v>0.0</v>
      </c>
      <c r="Q25" s="9">
        <v>0.0</v>
      </c>
      <c r="R25" s="4"/>
      <c r="S25" s="46"/>
      <c r="T25" s="4"/>
      <c r="U25" s="4"/>
      <c r="V25" s="4"/>
      <c r="W25" s="4"/>
      <c r="X25" s="4"/>
      <c r="Y25" s="4"/>
      <c r="Z25" s="4"/>
    </row>
    <row r="26" ht="15.75" customHeight="1">
      <c r="A26" s="8">
        <f>Kontoplan!B24</f>
        <v>3991</v>
      </c>
      <c r="B26" s="8" t="str">
        <f>Kontoplan!C24</f>
        <v>Støtte fra BISO</v>
      </c>
      <c r="C26" s="9"/>
      <c r="D26" s="9"/>
      <c r="E26" s="16">
        <f t="shared" si="1"/>
        <v>0</v>
      </c>
      <c r="F26" s="9">
        <v>0.0</v>
      </c>
      <c r="G26" s="9">
        <v>0.0</v>
      </c>
      <c r="H26" s="9">
        <v>0.0</v>
      </c>
      <c r="I26" s="9">
        <v>0.0</v>
      </c>
      <c r="J26" s="9">
        <v>0.0</v>
      </c>
      <c r="K26" s="9">
        <v>0.0</v>
      </c>
      <c r="L26" s="9">
        <v>0.0</v>
      </c>
      <c r="M26" s="9">
        <v>0.0</v>
      </c>
      <c r="N26" s="9">
        <v>0.0</v>
      </c>
      <c r="O26" s="9">
        <v>0.0</v>
      </c>
      <c r="P26" s="9">
        <v>0.0</v>
      </c>
      <c r="Q26" s="9">
        <v>0.0</v>
      </c>
      <c r="R26" s="4"/>
      <c r="S26" s="46"/>
      <c r="T26" s="4"/>
      <c r="U26" s="4"/>
      <c r="V26" s="4"/>
      <c r="W26" s="4"/>
      <c r="X26" s="4"/>
      <c r="Y26" s="4"/>
      <c r="Z26" s="4"/>
    </row>
    <row r="27" ht="15.75" customHeight="1">
      <c r="A27" s="8">
        <f>Kontoplan!B25</f>
        <v>3992</v>
      </c>
      <c r="B27" s="8" t="str">
        <f>Kontoplan!C25</f>
        <v>Støtte fra BI</v>
      </c>
      <c r="C27" s="9"/>
      <c r="D27" s="9"/>
      <c r="E27" s="16">
        <f t="shared" si="1"/>
        <v>0</v>
      </c>
      <c r="F27" s="9">
        <v>0.0</v>
      </c>
      <c r="G27" s="9">
        <v>0.0</v>
      </c>
      <c r="H27" s="9">
        <v>0.0</v>
      </c>
      <c r="I27" s="9">
        <v>0.0</v>
      </c>
      <c r="J27" s="9">
        <v>0.0</v>
      </c>
      <c r="K27" s="9">
        <v>0.0</v>
      </c>
      <c r="L27" s="9">
        <v>0.0</v>
      </c>
      <c r="M27" s="9">
        <v>0.0</v>
      </c>
      <c r="N27" s="9">
        <v>0.0</v>
      </c>
      <c r="O27" s="9">
        <v>0.0</v>
      </c>
      <c r="P27" s="9">
        <v>0.0</v>
      </c>
      <c r="Q27" s="9">
        <v>0.0</v>
      </c>
      <c r="R27" s="4"/>
      <c r="S27" s="46"/>
      <c r="T27" s="4"/>
      <c r="U27" s="4"/>
      <c r="V27" s="4"/>
      <c r="W27" s="4"/>
      <c r="X27" s="4"/>
      <c r="Y27" s="4"/>
      <c r="Z27" s="4"/>
    </row>
    <row r="28" ht="15.75" customHeight="1">
      <c r="A28" s="8">
        <f>Kontoplan!B26</f>
        <v>3993</v>
      </c>
      <c r="B28" s="8" t="str">
        <f>Kontoplan!C26</f>
        <v>Støtte fra Velferdstinget</v>
      </c>
      <c r="C28" s="9"/>
      <c r="D28" s="9"/>
      <c r="E28" s="16">
        <f t="shared" si="1"/>
        <v>0</v>
      </c>
      <c r="F28" s="9">
        <v>0.0</v>
      </c>
      <c r="G28" s="9">
        <v>0.0</v>
      </c>
      <c r="H28" s="9">
        <v>0.0</v>
      </c>
      <c r="I28" s="9">
        <v>0.0</v>
      </c>
      <c r="J28" s="9">
        <v>0.0</v>
      </c>
      <c r="K28" s="9">
        <v>0.0</v>
      </c>
      <c r="L28" s="9">
        <v>0.0</v>
      </c>
      <c r="M28" s="9">
        <v>0.0</v>
      </c>
      <c r="N28" s="9">
        <v>0.0</v>
      </c>
      <c r="O28" s="9">
        <v>0.0</v>
      </c>
      <c r="P28" s="9">
        <v>0.0</v>
      </c>
      <c r="Q28" s="9">
        <v>0.0</v>
      </c>
      <c r="R28" s="4"/>
      <c r="S28" s="46"/>
      <c r="T28" s="4"/>
      <c r="U28" s="4"/>
      <c r="V28" s="4"/>
      <c r="W28" s="4"/>
      <c r="X28" s="4"/>
      <c r="Y28" s="4"/>
      <c r="Z28" s="4"/>
    </row>
    <row r="29" ht="15.75" customHeight="1">
      <c r="A29" s="8">
        <f>Kontoplan!B27</f>
        <v>3994</v>
      </c>
      <c r="B29" s="8" t="str">
        <f>Kontoplan!C27</f>
        <v>Støtte fra NSI</v>
      </c>
      <c r="C29" s="9"/>
      <c r="D29" s="9"/>
      <c r="E29" s="16">
        <f t="shared" si="1"/>
        <v>-43000</v>
      </c>
      <c r="F29" s="9">
        <v>0.0</v>
      </c>
      <c r="G29" s="9">
        <v>0.0</v>
      </c>
      <c r="H29" s="9">
        <v>0.0</v>
      </c>
      <c r="I29" s="9">
        <v>-10000.0</v>
      </c>
      <c r="J29" s="9">
        <v>0.0</v>
      </c>
      <c r="K29" s="9">
        <v>-10000.0</v>
      </c>
      <c r="L29" s="9">
        <v>0.0</v>
      </c>
      <c r="M29" s="9">
        <v>0.0</v>
      </c>
      <c r="N29" s="9">
        <v>0.0</v>
      </c>
      <c r="O29" s="9">
        <v>-23000.0</v>
      </c>
      <c r="P29" s="9">
        <v>0.0</v>
      </c>
      <c r="Q29" s="9">
        <v>0.0</v>
      </c>
      <c r="R29" s="4"/>
      <c r="S29" s="46"/>
      <c r="T29" s="4"/>
      <c r="U29" s="4"/>
      <c r="V29" s="4"/>
      <c r="W29" s="4"/>
      <c r="X29" s="4"/>
      <c r="Y29" s="4"/>
      <c r="Z29" s="4"/>
    </row>
    <row r="30" ht="15.75" customHeight="1">
      <c r="A30" s="8">
        <f>Kontoplan!B28</f>
        <v>3995</v>
      </c>
      <c r="B30" s="8" t="str">
        <f>Kontoplan!C28</f>
        <v>Annen støtte</v>
      </c>
      <c r="C30" s="9"/>
      <c r="D30" s="9"/>
      <c r="E30" s="16">
        <f t="shared" si="1"/>
        <v>0</v>
      </c>
      <c r="F30" s="9">
        <v>0.0</v>
      </c>
      <c r="G30" s="9">
        <v>0.0</v>
      </c>
      <c r="H30" s="9">
        <v>0.0</v>
      </c>
      <c r="I30" s="9">
        <v>0.0</v>
      </c>
      <c r="J30" s="9">
        <v>0.0</v>
      </c>
      <c r="K30" s="9">
        <v>0.0</v>
      </c>
      <c r="L30" s="9">
        <v>0.0</v>
      </c>
      <c r="M30" s="9">
        <v>0.0</v>
      </c>
      <c r="N30" s="9">
        <v>0.0</v>
      </c>
      <c r="O30" s="9">
        <v>0.0</v>
      </c>
      <c r="P30" s="9">
        <v>0.0</v>
      </c>
      <c r="Q30" s="9">
        <v>0.0</v>
      </c>
      <c r="R30" s="4"/>
      <c r="S30" s="46"/>
      <c r="T30" s="4"/>
      <c r="U30" s="4"/>
      <c r="V30" s="4"/>
      <c r="W30" s="4"/>
      <c r="X30" s="4"/>
      <c r="Y30" s="4"/>
      <c r="Z30" s="4"/>
    </row>
    <row r="31" ht="15.75" customHeight="1">
      <c r="A31" s="4"/>
      <c r="B31" s="4"/>
      <c r="C31" s="12"/>
      <c r="D31" s="12"/>
      <c r="E31" s="12"/>
      <c r="F31" s="12"/>
      <c r="G31" s="12"/>
      <c r="H31" s="12"/>
      <c r="I31" s="12"/>
      <c r="J31" s="12"/>
      <c r="K31" s="12"/>
      <c r="L31" s="12"/>
      <c r="M31" s="12"/>
      <c r="N31" s="12"/>
      <c r="O31" s="12"/>
      <c r="P31" s="12"/>
      <c r="Q31" s="12"/>
      <c r="R31" s="4"/>
      <c r="S31" s="4"/>
      <c r="T31" s="4"/>
      <c r="U31" s="4"/>
      <c r="V31" s="4"/>
      <c r="W31" s="4"/>
      <c r="X31" s="4"/>
      <c r="Y31" s="4"/>
      <c r="Z31" s="4"/>
    </row>
    <row r="32" ht="15.75" customHeight="1">
      <c r="A32" s="13" t="s">
        <v>30</v>
      </c>
      <c r="B32" s="14"/>
      <c r="C32" s="15">
        <f t="shared" ref="C32:Q32" si="2">SUM(C13:C31)</f>
        <v>0</v>
      </c>
      <c r="D32" s="15">
        <f t="shared" si="2"/>
        <v>0</v>
      </c>
      <c r="E32" s="16">
        <f t="shared" si="2"/>
        <v>-569970</v>
      </c>
      <c r="F32" s="15">
        <f t="shared" si="2"/>
        <v>-960</v>
      </c>
      <c r="G32" s="15">
        <f t="shared" si="2"/>
        <v>-44400</v>
      </c>
      <c r="H32" s="15">
        <f t="shared" si="2"/>
        <v>-63600</v>
      </c>
      <c r="I32" s="15">
        <f t="shared" si="2"/>
        <v>-12500</v>
      </c>
      <c r="J32" s="15">
        <f t="shared" si="2"/>
        <v>0</v>
      </c>
      <c r="K32" s="15">
        <f t="shared" si="2"/>
        <v>-10000</v>
      </c>
      <c r="L32" s="15">
        <f t="shared" si="2"/>
        <v>0</v>
      </c>
      <c r="M32" s="15">
        <f t="shared" si="2"/>
        <v>-50460</v>
      </c>
      <c r="N32" s="15">
        <f t="shared" si="2"/>
        <v>-204800</v>
      </c>
      <c r="O32" s="15">
        <f t="shared" si="2"/>
        <v>-161250</v>
      </c>
      <c r="P32" s="15">
        <f t="shared" si="2"/>
        <v>0</v>
      </c>
      <c r="Q32" s="15">
        <f t="shared" si="2"/>
        <v>-22000</v>
      </c>
      <c r="R32" s="4"/>
      <c r="S32" s="46"/>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5" t="s">
        <v>31</v>
      </c>
      <c r="B36" s="2"/>
      <c r="C36" s="2"/>
      <c r="D36" s="2"/>
      <c r="E36" s="2"/>
      <c r="F36" s="2"/>
      <c r="G36" s="2"/>
      <c r="H36" s="2"/>
      <c r="I36" s="2"/>
      <c r="J36" s="2"/>
      <c r="K36" s="2"/>
      <c r="L36" s="2"/>
      <c r="M36" s="2"/>
      <c r="N36" s="2"/>
      <c r="O36" s="2"/>
      <c r="P36" s="2"/>
      <c r="Q36" s="2"/>
      <c r="R36" s="2"/>
      <c r="S36" s="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6" t="s">
        <v>3</v>
      </c>
      <c r="B38" s="6" t="s">
        <v>4</v>
      </c>
      <c r="C38" s="6" t="s">
        <v>5</v>
      </c>
      <c r="D38" s="6" t="s">
        <v>6</v>
      </c>
      <c r="E38" s="7" t="s">
        <v>7</v>
      </c>
      <c r="F38" s="6" t="s">
        <v>172</v>
      </c>
      <c r="G38" s="6" t="s">
        <v>173</v>
      </c>
      <c r="H38" s="6" t="s">
        <v>174</v>
      </c>
      <c r="I38" s="6" t="s">
        <v>175</v>
      </c>
      <c r="J38" s="6" t="s">
        <v>176</v>
      </c>
      <c r="K38" s="6" t="s">
        <v>177</v>
      </c>
      <c r="L38" s="6" t="s">
        <v>178</v>
      </c>
      <c r="M38" s="6" t="s">
        <v>179</v>
      </c>
      <c r="N38" s="6" t="s">
        <v>180</v>
      </c>
      <c r="O38" s="6" t="s">
        <v>181</v>
      </c>
      <c r="P38" s="6" t="s">
        <v>182</v>
      </c>
      <c r="Q38" s="6" t="s">
        <v>183</v>
      </c>
      <c r="R38" s="45"/>
      <c r="S38" s="6" t="s">
        <v>184</v>
      </c>
      <c r="T38" s="4"/>
      <c r="U38" s="4"/>
      <c r="V38" s="4"/>
      <c r="W38" s="4"/>
      <c r="X38" s="4"/>
      <c r="Y38" s="4"/>
      <c r="Z38" s="4"/>
    </row>
    <row r="39" ht="15.75" customHeight="1">
      <c r="A39" s="8">
        <f>Kontoplan!B29</f>
        <v>5910</v>
      </c>
      <c r="B39" s="8" t="str">
        <f>Kontoplan!C29</f>
        <v>Lunsjkort</v>
      </c>
      <c r="C39" s="9"/>
      <c r="D39" s="9"/>
      <c r="E39" s="16">
        <f t="shared" ref="E39:E70" si="3">SUM(F39:Q39)</f>
        <v>0</v>
      </c>
      <c r="F39" s="9">
        <v>0.0</v>
      </c>
      <c r="G39" s="9">
        <v>0.0</v>
      </c>
      <c r="H39" s="9">
        <v>0.0</v>
      </c>
      <c r="I39" s="9">
        <v>0.0</v>
      </c>
      <c r="J39" s="9">
        <v>0.0</v>
      </c>
      <c r="K39" s="9">
        <v>0.0</v>
      </c>
      <c r="L39" s="9">
        <v>0.0</v>
      </c>
      <c r="M39" s="9">
        <v>0.0</v>
      </c>
      <c r="N39" s="9">
        <v>0.0</v>
      </c>
      <c r="O39" s="9">
        <v>0.0</v>
      </c>
      <c r="P39" s="9">
        <v>0.0</v>
      </c>
      <c r="Q39" s="9">
        <v>0.0</v>
      </c>
      <c r="R39" s="4"/>
      <c r="S39" s="46"/>
      <c r="T39" s="4"/>
      <c r="U39" s="4"/>
      <c r="V39" s="4"/>
      <c r="W39" s="4"/>
      <c r="X39" s="4"/>
      <c r="Y39" s="4"/>
      <c r="Z39" s="4"/>
    </row>
    <row r="40" ht="15.75" customHeight="1">
      <c r="A40" s="8">
        <f>Kontoplan!B30</f>
        <v>5995</v>
      </c>
      <c r="B40" s="8" t="str">
        <f>Kontoplan!C30</f>
        <v>Styrekostnader</v>
      </c>
      <c r="C40" s="9"/>
      <c r="D40" s="9"/>
      <c r="E40" s="16">
        <f t="shared" si="3"/>
        <v>1920</v>
      </c>
      <c r="F40" s="9">
        <v>960.0</v>
      </c>
      <c r="G40" s="9">
        <v>0.0</v>
      </c>
      <c r="H40" s="9">
        <v>0.0</v>
      </c>
      <c r="I40" s="9">
        <v>0.0</v>
      </c>
      <c r="J40" s="9">
        <v>0.0</v>
      </c>
      <c r="K40" s="9">
        <v>0.0</v>
      </c>
      <c r="L40" s="9">
        <v>0.0</v>
      </c>
      <c r="M40" s="9">
        <v>960.0</v>
      </c>
      <c r="N40" s="9">
        <v>0.0</v>
      </c>
      <c r="O40" s="9">
        <v>0.0</v>
      </c>
      <c r="P40" s="9">
        <v>0.0</v>
      </c>
      <c r="Q40" s="9">
        <v>0.0</v>
      </c>
      <c r="R40" s="4"/>
      <c r="S40" s="46"/>
      <c r="T40" s="4"/>
      <c r="U40" s="4"/>
      <c r="V40" s="4"/>
      <c r="W40" s="4"/>
      <c r="X40" s="4"/>
      <c r="Y40" s="4"/>
      <c r="Z40" s="4"/>
    </row>
    <row r="41" ht="15.75" customHeight="1">
      <c r="A41" s="8">
        <f>Kontoplan!B31</f>
        <v>6480</v>
      </c>
      <c r="B41" s="8" t="str">
        <f>Kontoplan!C31</f>
        <v>Leiekostnad idrett</v>
      </c>
      <c r="C41" s="9"/>
      <c r="D41" s="9"/>
      <c r="E41" s="16">
        <f t="shared" si="3"/>
        <v>70000</v>
      </c>
      <c r="F41" s="9">
        <v>0.0</v>
      </c>
      <c r="G41" s="9">
        <v>0.0</v>
      </c>
      <c r="H41" s="9">
        <v>70000.0</v>
      </c>
      <c r="I41" s="9">
        <v>0.0</v>
      </c>
      <c r="J41" s="9">
        <v>0.0</v>
      </c>
      <c r="K41" s="9">
        <v>0.0</v>
      </c>
      <c r="L41" s="9">
        <v>0.0</v>
      </c>
      <c r="M41" s="9">
        <v>0.0</v>
      </c>
      <c r="N41" s="9">
        <v>0.0</v>
      </c>
      <c r="O41" s="9">
        <v>0.0</v>
      </c>
      <c r="P41" s="9">
        <v>0.0</v>
      </c>
      <c r="Q41" s="9">
        <v>0.0</v>
      </c>
      <c r="R41" s="4"/>
      <c r="S41" s="46"/>
      <c r="T41" s="4"/>
      <c r="U41" s="4"/>
      <c r="V41" s="4"/>
      <c r="W41" s="4"/>
      <c r="X41" s="4"/>
      <c r="Y41" s="4"/>
      <c r="Z41" s="4"/>
    </row>
    <row r="42" ht="15.75" customHeight="1">
      <c r="A42" s="8">
        <f>Kontoplan!B32</f>
        <v>6490</v>
      </c>
      <c r="B42" s="8" t="str">
        <f>Kontoplan!C32</f>
        <v>Leiekostnad annen</v>
      </c>
      <c r="C42" s="9"/>
      <c r="D42" s="9"/>
      <c r="E42" s="16">
        <f t="shared" si="3"/>
        <v>50000</v>
      </c>
      <c r="F42" s="9">
        <v>0.0</v>
      </c>
      <c r="G42" s="9">
        <v>40000.0</v>
      </c>
      <c r="H42" s="9">
        <v>0.0</v>
      </c>
      <c r="I42" s="9">
        <v>0.0</v>
      </c>
      <c r="J42" s="9">
        <v>0.0</v>
      </c>
      <c r="K42" s="9">
        <v>0.0</v>
      </c>
      <c r="L42" s="9">
        <v>0.0</v>
      </c>
      <c r="M42" s="9">
        <v>0.0</v>
      </c>
      <c r="N42" s="9">
        <v>0.0</v>
      </c>
      <c r="O42" s="9">
        <v>10000.0</v>
      </c>
      <c r="P42" s="9">
        <v>0.0</v>
      </c>
      <c r="Q42" s="9">
        <v>0.0</v>
      </c>
      <c r="R42" s="4"/>
      <c r="S42" s="46"/>
      <c r="T42" s="4"/>
      <c r="U42" s="4"/>
      <c r="V42" s="4"/>
      <c r="W42" s="4"/>
      <c r="X42" s="4"/>
      <c r="Y42" s="4"/>
      <c r="Z42" s="4"/>
    </row>
    <row r="43" ht="15.75" customHeight="1">
      <c r="A43" s="8">
        <f>Kontoplan!B33</f>
        <v>6540</v>
      </c>
      <c r="B43" s="8" t="str">
        <f>Kontoplan!C33</f>
        <v>Idrettsutstyr</v>
      </c>
      <c r="C43" s="9"/>
      <c r="D43" s="9"/>
      <c r="E43" s="16">
        <f t="shared" si="3"/>
        <v>105000</v>
      </c>
      <c r="F43" s="9">
        <v>2500.0</v>
      </c>
      <c r="G43" s="9">
        <v>0.0</v>
      </c>
      <c r="H43" s="9">
        <v>0.0</v>
      </c>
      <c r="I43" s="9">
        <v>0.0</v>
      </c>
      <c r="J43" s="9">
        <v>0.0</v>
      </c>
      <c r="K43" s="9">
        <v>82500.0</v>
      </c>
      <c r="L43" s="9">
        <v>0.0</v>
      </c>
      <c r="M43" s="9">
        <v>20000.0</v>
      </c>
      <c r="N43" s="9">
        <v>0.0</v>
      </c>
      <c r="O43" s="9">
        <v>0.0</v>
      </c>
      <c r="P43" s="9">
        <v>0.0</v>
      </c>
      <c r="Q43" s="9">
        <v>0.0</v>
      </c>
      <c r="R43" s="4"/>
      <c r="S43" s="46"/>
      <c r="T43" s="4"/>
      <c r="U43" s="4"/>
      <c r="V43" s="4"/>
      <c r="W43" s="4"/>
      <c r="X43" s="4"/>
      <c r="Y43" s="4"/>
      <c r="Z43" s="4"/>
    </row>
    <row r="44" ht="15.75" customHeight="1">
      <c r="A44" s="8">
        <f>Kontoplan!B34</f>
        <v>6550</v>
      </c>
      <c r="B44" s="8" t="str">
        <f>Kontoplan!C34</f>
        <v>Driftsmateriale</v>
      </c>
      <c r="C44" s="9"/>
      <c r="D44" s="9"/>
      <c r="E44" s="16">
        <f t="shared" si="3"/>
        <v>0</v>
      </c>
      <c r="F44" s="9">
        <v>0.0</v>
      </c>
      <c r="G44" s="9">
        <v>0.0</v>
      </c>
      <c r="H44" s="9">
        <v>0.0</v>
      </c>
      <c r="I44" s="9">
        <v>0.0</v>
      </c>
      <c r="J44" s="9">
        <v>0.0</v>
      </c>
      <c r="K44" s="9">
        <v>0.0</v>
      </c>
      <c r="L44" s="9">
        <v>0.0</v>
      </c>
      <c r="M44" s="9">
        <v>0.0</v>
      </c>
      <c r="N44" s="9">
        <v>0.0</v>
      </c>
      <c r="O44" s="9">
        <v>0.0</v>
      </c>
      <c r="P44" s="9">
        <v>0.0</v>
      </c>
      <c r="Q44" s="9">
        <v>0.0</v>
      </c>
      <c r="R44" s="4"/>
      <c r="S44" s="46"/>
      <c r="T44" s="4"/>
      <c r="U44" s="4"/>
      <c r="V44" s="4"/>
      <c r="W44" s="4"/>
      <c r="X44" s="4"/>
      <c r="Y44" s="4"/>
      <c r="Z44" s="4"/>
    </row>
    <row r="45" ht="15.75" customHeight="1">
      <c r="A45" s="8">
        <f>Kontoplan!B35</f>
        <v>6555</v>
      </c>
      <c r="B45" s="8" t="str">
        <f>Kontoplan!C35</f>
        <v>Andre driftskostnader</v>
      </c>
      <c r="C45" s="9"/>
      <c r="D45" s="9"/>
      <c r="E45" s="16">
        <f t="shared" si="3"/>
        <v>0</v>
      </c>
      <c r="F45" s="9">
        <v>0.0</v>
      </c>
      <c r="G45" s="9">
        <v>0.0</v>
      </c>
      <c r="H45" s="9">
        <v>0.0</v>
      </c>
      <c r="I45" s="9">
        <v>0.0</v>
      </c>
      <c r="J45" s="9">
        <v>0.0</v>
      </c>
      <c r="K45" s="9">
        <v>0.0</v>
      </c>
      <c r="L45" s="9">
        <v>0.0</v>
      </c>
      <c r="M45" s="9">
        <v>0.0</v>
      </c>
      <c r="N45" s="9">
        <v>0.0</v>
      </c>
      <c r="O45" s="9">
        <v>0.0</v>
      </c>
      <c r="P45" s="9">
        <v>0.0</v>
      </c>
      <c r="Q45" s="9">
        <v>0.0</v>
      </c>
      <c r="R45" s="4"/>
      <c r="S45" s="46"/>
      <c r="T45" s="4"/>
      <c r="U45" s="4"/>
      <c r="V45" s="4"/>
      <c r="W45" s="4"/>
      <c r="X45" s="4"/>
      <c r="Y45" s="4"/>
      <c r="Z45" s="4"/>
    </row>
    <row r="46" ht="15.75" customHeight="1">
      <c r="A46" s="8">
        <f>Kontoplan!B36</f>
        <v>6571</v>
      </c>
      <c r="B46" s="8" t="str">
        <f>Kontoplan!C36</f>
        <v>Drakter</v>
      </c>
      <c r="C46" s="9"/>
      <c r="D46" s="9"/>
      <c r="E46" s="16">
        <f t="shared" si="3"/>
        <v>0</v>
      </c>
      <c r="F46" s="9">
        <v>0.0</v>
      </c>
      <c r="G46" s="9">
        <v>0.0</v>
      </c>
      <c r="H46" s="9">
        <v>0.0</v>
      </c>
      <c r="I46" s="9">
        <v>0.0</v>
      </c>
      <c r="J46" s="9">
        <v>0.0</v>
      </c>
      <c r="K46" s="9">
        <v>0.0</v>
      </c>
      <c r="L46" s="9">
        <v>0.0</v>
      </c>
      <c r="M46" s="9">
        <v>0.0</v>
      </c>
      <c r="N46" s="9">
        <v>0.0</v>
      </c>
      <c r="O46" s="9">
        <v>0.0</v>
      </c>
      <c r="P46" s="9">
        <v>0.0</v>
      </c>
      <c r="Q46" s="9">
        <v>0.0</v>
      </c>
      <c r="R46" s="4"/>
      <c r="S46" s="46"/>
      <c r="T46" s="4"/>
      <c r="U46" s="4"/>
      <c r="V46" s="4"/>
      <c r="W46" s="4"/>
      <c r="X46" s="4"/>
      <c r="Y46" s="4"/>
      <c r="Z46" s="4"/>
    </row>
    <row r="47" ht="15.75" customHeight="1">
      <c r="A47" s="8">
        <f>Kontoplan!B37</f>
        <v>6572</v>
      </c>
      <c r="B47" s="8" t="str">
        <f>Kontoplan!C37</f>
        <v>Annet klær</v>
      </c>
      <c r="C47" s="9"/>
      <c r="D47" s="9"/>
      <c r="E47" s="16">
        <f t="shared" si="3"/>
        <v>0</v>
      </c>
      <c r="F47" s="9">
        <v>0.0</v>
      </c>
      <c r="G47" s="9">
        <v>0.0</v>
      </c>
      <c r="H47" s="9">
        <v>0.0</v>
      </c>
      <c r="I47" s="9">
        <v>0.0</v>
      </c>
      <c r="J47" s="9">
        <v>0.0</v>
      </c>
      <c r="K47" s="9">
        <v>0.0</v>
      </c>
      <c r="L47" s="9">
        <v>0.0</v>
      </c>
      <c r="M47" s="9">
        <v>0.0</v>
      </c>
      <c r="N47" s="9">
        <v>0.0</v>
      </c>
      <c r="O47" s="9">
        <v>0.0</v>
      </c>
      <c r="P47" s="9">
        <v>0.0</v>
      </c>
      <c r="Q47" s="9">
        <v>0.0</v>
      </c>
      <c r="R47" s="4"/>
      <c r="S47" s="46"/>
      <c r="T47" s="4"/>
      <c r="U47" s="4"/>
      <c r="V47" s="4"/>
      <c r="W47" s="4"/>
      <c r="X47" s="4"/>
      <c r="Y47" s="4"/>
      <c r="Z47" s="4"/>
    </row>
    <row r="48" ht="15.75" customHeight="1">
      <c r="A48" s="8">
        <f>Kontoplan!B38</f>
        <v>6620</v>
      </c>
      <c r="B48" s="8" t="str">
        <f>Kontoplan!C38</f>
        <v>Reparasjon og vedlikehold</v>
      </c>
      <c r="C48" s="9"/>
      <c r="D48" s="9"/>
      <c r="E48" s="16">
        <f t="shared" si="3"/>
        <v>0</v>
      </c>
      <c r="F48" s="9">
        <v>0.0</v>
      </c>
      <c r="G48" s="9">
        <v>0.0</v>
      </c>
      <c r="H48" s="9">
        <v>0.0</v>
      </c>
      <c r="I48" s="9">
        <v>0.0</v>
      </c>
      <c r="J48" s="9">
        <v>0.0</v>
      </c>
      <c r="K48" s="9">
        <v>0.0</v>
      </c>
      <c r="L48" s="9">
        <v>0.0</v>
      </c>
      <c r="M48" s="9">
        <v>0.0</v>
      </c>
      <c r="N48" s="9">
        <v>0.0</v>
      </c>
      <c r="O48" s="9">
        <v>0.0</v>
      </c>
      <c r="P48" s="9">
        <v>0.0</v>
      </c>
      <c r="Q48" s="9">
        <v>0.0</v>
      </c>
      <c r="R48" s="4"/>
      <c r="S48" s="46"/>
      <c r="T48" s="4"/>
      <c r="U48" s="4"/>
      <c r="V48" s="4"/>
      <c r="W48" s="4"/>
      <c r="X48" s="4"/>
      <c r="Y48" s="4"/>
      <c r="Z48" s="4"/>
    </row>
    <row r="49" ht="15.75" customHeight="1">
      <c r="A49" s="8">
        <f>Kontoplan!B39</f>
        <v>6705</v>
      </c>
      <c r="B49" s="8" t="str">
        <f>Kontoplan!C39</f>
        <v>Regnskapshonorar</v>
      </c>
      <c r="C49" s="9"/>
      <c r="D49" s="9"/>
      <c r="E49" s="16">
        <f t="shared" si="3"/>
        <v>0</v>
      </c>
      <c r="F49" s="9">
        <v>0.0</v>
      </c>
      <c r="G49" s="9">
        <v>0.0</v>
      </c>
      <c r="H49" s="9">
        <v>0.0</v>
      </c>
      <c r="I49" s="9">
        <v>0.0</v>
      </c>
      <c r="J49" s="9">
        <v>0.0</v>
      </c>
      <c r="K49" s="9">
        <v>0.0</v>
      </c>
      <c r="L49" s="9">
        <v>0.0</v>
      </c>
      <c r="M49" s="9">
        <v>0.0</v>
      </c>
      <c r="N49" s="9">
        <v>0.0</v>
      </c>
      <c r="O49" s="9">
        <v>0.0</v>
      </c>
      <c r="P49" s="9">
        <v>0.0</v>
      </c>
      <c r="Q49" s="9">
        <v>0.0</v>
      </c>
      <c r="R49" s="4"/>
      <c r="S49" s="46"/>
      <c r="T49" s="4"/>
      <c r="U49" s="4"/>
      <c r="V49" s="4"/>
      <c r="W49" s="4"/>
      <c r="X49" s="4"/>
      <c r="Y49" s="4"/>
      <c r="Z49" s="4"/>
    </row>
    <row r="50" ht="15.75" customHeight="1">
      <c r="A50" s="8">
        <f>Kontoplan!B40</f>
        <v>6710</v>
      </c>
      <c r="B50" s="8" t="str">
        <f>Kontoplan!C40</f>
        <v>Dommerhonorar</v>
      </c>
      <c r="C50" s="9"/>
      <c r="D50" s="9"/>
      <c r="E50" s="16">
        <f t="shared" si="3"/>
        <v>0</v>
      </c>
      <c r="F50" s="9">
        <v>0.0</v>
      </c>
      <c r="G50" s="9">
        <v>0.0</v>
      </c>
      <c r="H50" s="9">
        <v>0.0</v>
      </c>
      <c r="I50" s="9">
        <v>0.0</v>
      </c>
      <c r="J50" s="9">
        <v>0.0</v>
      </c>
      <c r="K50" s="9">
        <v>0.0</v>
      </c>
      <c r="L50" s="9">
        <v>0.0</v>
      </c>
      <c r="M50" s="9">
        <v>0.0</v>
      </c>
      <c r="N50" s="9">
        <v>0.0</v>
      </c>
      <c r="O50" s="9">
        <v>0.0</v>
      </c>
      <c r="P50" s="9">
        <v>0.0</v>
      </c>
      <c r="Q50" s="9">
        <v>0.0</v>
      </c>
      <c r="R50" s="4"/>
      <c r="S50" s="46"/>
      <c r="T50" s="4"/>
      <c r="U50" s="4"/>
      <c r="V50" s="4"/>
      <c r="W50" s="4"/>
      <c r="X50" s="4"/>
      <c r="Y50" s="4"/>
      <c r="Z50" s="4"/>
    </row>
    <row r="51" ht="15.75" customHeight="1">
      <c r="A51" s="8">
        <f>Kontoplan!B41</f>
        <v>6711</v>
      </c>
      <c r="B51" s="8" t="str">
        <f>Kontoplan!C41</f>
        <v>Trenerhonorar</v>
      </c>
      <c r="C51" s="9"/>
      <c r="D51" s="9"/>
      <c r="E51" s="16">
        <f t="shared" si="3"/>
        <v>40000</v>
      </c>
      <c r="F51" s="9">
        <v>0.0</v>
      </c>
      <c r="G51" s="9">
        <v>0.0</v>
      </c>
      <c r="H51" s="9">
        <v>0.0</v>
      </c>
      <c r="I51" s="9">
        <v>20000.0</v>
      </c>
      <c r="J51" s="9">
        <v>0.0</v>
      </c>
      <c r="K51" s="9">
        <v>0.0</v>
      </c>
      <c r="L51" s="9">
        <v>0.0</v>
      </c>
      <c r="M51" s="9">
        <v>0.0</v>
      </c>
      <c r="N51" s="9">
        <v>0.0</v>
      </c>
      <c r="O51" s="9">
        <v>20000.0</v>
      </c>
      <c r="P51" s="9">
        <v>0.0</v>
      </c>
      <c r="Q51" s="9">
        <v>0.0</v>
      </c>
      <c r="R51" s="4"/>
      <c r="S51" s="46"/>
      <c r="T51" s="4"/>
      <c r="U51" s="4"/>
      <c r="V51" s="4"/>
      <c r="W51" s="4"/>
      <c r="X51" s="4"/>
      <c r="Y51" s="4"/>
      <c r="Z51" s="4"/>
    </row>
    <row r="52" ht="15.75" customHeight="1">
      <c r="A52" s="8">
        <f>Kontoplan!B42</f>
        <v>6800</v>
      </c>
      <c r="B52" s="8" t="str">
        <f>Kontoplan!C42</f>
        <v>Kontorrekvisita</v>
      </c>
      <c r="C52" s="9"/>
      <c r="D52" s="9"/>
      <c r="E52" s="16">
        <f t="shared" si="3"/>
        <v>0</v>
      </c>
      <c r="F52" s="9">
        <v>0.0</v>
      </c>
      <c r="G52" s="9">
        <v>0.0</v>
      </c>
      <c r="H52" s="9">
        <v>0.0</v>
      </c>
      <c r="I52" s="9">
        <v>0.0</v>
      </c>
      <c r="J52" s="9">
        <v>0.0</v>
      </c>
      <c r="K52" s="9">
        <v>0.0</v>
      </c>
      <c r="L52" s="9">
        <v>0.0</v>
      </c>
      <c r="M52" s="9">
        <v>0.0</v>
      </c>
      <c r="N52" s="9">
        <v>0.0</v>
      </c>
      <c r="O52" s="9">
        <v>0.0</v>
      </c>
      <c r="P52" s="9">
        <v>0.0</v>
      </c>
      <c r="Q52" s="9">
        <v>0.0</v>
      </c>
      <c r="R52" s="4"/>
      <c r="S52" s="46"/>
      <c r="T52" s="4"/>
      <c r="U52" s="4"/>
      <c r="V52" s="4"/>
      <c r="W52" s="4"/>
      <c r="X52" s="4"/>
      <c r="Y52" s="4"/>
      <c r="Z52" s="4"/>
    </row>
    <row r="53" ht="15.75" customHeight="1">
      <c r="A53" s="8">
        <f>Kontoplan!B43</f>
        <v>6810</v>
      </c>
      <c r="B53" s="8" t="str">
        <f>Kontoplan!C43</f>
        <v>Datakostnad</v>
      </c>
      <c r="C53" s="9"/>
      <c r="D53" s="9"/>
      <c r="E53" s="16">
        <f t="shared" si="3"/>
        <v>0</v>
      </c>
      <c r="F53" s="9">
        <v>0.0</v>
      </c>
      <c r="G53" s="9">
        <v>0.0</v>
      </c>
      <c r="H53" s="9">
        <v>0.0</v>
      </c>
      <c r="I53" s="9">
        <v>0.0</v>
      </c>
      <c r="J53" s="9">
        <v>0.0</v>
      </c>
      <c r="K53" s="9">
        <v>0.0</v>
      </c>
      <c r="L53" s="9">
        <v>0.0</v>
      </c>
      <c r="M53" s="9">
        <v>0.0</v>
      </c>
      <c r="N53" s="9">
        <v>0.0</v>
      </c>
      <c r="O53" s="9">
        <v>0.0</v>
      </c>
      <c r="P53" s="9">
        <v>0.0</v>
      </c>
      <c r="Q53" s="9">
        <v>0.0</v>
      </c>
      <c r="R53" s="4"/>
      <c r="S53" s="46"/>
      <c r="T53" s="4"/>
      <c r="U53" s="4"/>
      <c r="V53" s="4"/>
      <c r="W53" s="4"/>
      <c r="X53" s="4"/>
      <c r="Y53" s="4"/>
      <c r="Z53" s="4"/>
    </row>
    <row r="54" ht="15.75" customHeight="1">
      <c r="A54" s="8">
        <f>Kontoplan!B44</f>
        <v>6860</v>
      </c>
      <c r="B54" s="8" t="str">
        <f>Kontoplan!C44</f>
        <v>Møte, kurs, oppdatering o.l</v>
      </c>
      <c r="C54" s="9"/>
      <c r="D54" s="9"/>
      <c r="E54" s="16">
        <f t="shared" si="3"/>
        <v>0</v>
      </c>
      <c r="F54" s="9">
        <v>0.0</v>
      </c>
      <c r="G54" s="9">
        <v>0.0</v>
      </c>
      <c r="H54" s="9">
        <v>0.0</v>
      </c>
      <c r="I54" s="9">
        <v>0.0</v>
      </c>
      <c r="J54" s="9">
        <v>0.0</v>
      </c>
      <c r="K54" s="9">
        <v>0.0</v>
      </c>
      <c r="L54" s="9">
        <v>0.0</v>
      </c>
      <c r="M54" s="9">
        <v>0.0</v>
      </c>
      <c r="N54" s="9">
        <v>0.0</v>
      </c>
      <c r="O54" s="9">
        <v>0.0</v>
      </c>
      <c r="P54" s="9">
        <v>0.0</v>
      </c>
      <c r="Q54" s="9">
        <v>0.0</v>
      </c>
      <c r="R54" s="4"/>
      <c r="S54" s="46"/>
      <c r="T54" s="4"/>
      <c r="U54" s="4"/>
      <c r="V54" s="4"/>
      <c r="W54" s="4"/>
      <c r="X54" s="4"/>
      <c r="Y54" s="4"/>
      <c r="Z54" s="4"/>
    </row>
    <row r="55" ht="15.75" customHeight="1">
      <c r="A55" s="8">
        <f>Kontoplan!B45</f>
        <v>6900</v>
      </c>
      <c r="B55" s="8" t="str">
        <f>Kontoplan!C45</f>
        <v>Mobil</v>
      </c>
      <c r="C55" s="9"/>
      <c r="D55" s="9"/>
      <c r="E55" s="16">
        <f t="shared" si="3"/>
        <v>0</v>
      </c>
      <c r="F55" s="9">
        <v>0.0</v>
      </c>
      <c r="G55" s="9">
        <v>0.0</v>
      </c>
      <c r="H55" s="9">
        <v>0.0</v>
      </c>
      <c r="I55" s="9">
        <v>0.0</v>
      </c>
      <c r="J55" s="9">
        <v>0.0</v>
      </c>
      <c r="K55" s="9">
        <v>0.0</v>
      </c>
      <c r="L55" s="9">
        <v>0.0</v>
      </c>
      <c r="M55" s="9">
        <v>0.0</v>
      </c>
      <c r="N55" s="9">
        <v>0.0</v>
      </c>
      <c r="O55" s="9">
        <v>0.0</v>
      </c>
      <c r="P55" s="9">
        <v>0.0</v>
      </c>
      <c r="Q55" s="9">
        <v>0.0</v>
      </c>
      <c r="R55" s="4"/>
      <c r="S55" s="46"/>
      <c r="T55" s="4"/>
      <c r="U55" s="4"/>
      <c r="V55" s="4"/>
      <c r="W55" s="4"/>
      <c r="X55" s="4"/>
      <c r="Y55" s="4"/>
      <c r="Z55" s="4"/>
    </row>
    <row r="56" ht="15.75" customHeight="1">
      <c r="A56" s="8">
        <f>Kontoplan!B46</f>
        <v>7140</v>
      </c>
      <c r="B56" s="8" t="str">
        <f>Kontoplan!C46</f>
        <v>Reisekostnad idrett</v>
      </c>
      <c r="C56" s="9"/>
      <c r="D56" s="9"/>
      <c r="E56" s="16">
        <f t="shared" si="3"/>
        <v>0</v>
      </c>
      <c r="F56" s="9">
        <v>0.0</v>
      </c>
      <c r="G56" s="9">
        <v>0.0</v>
      </c>
      <c r="H56" s="9">
        <v>0.0</v>
      </c>
      <c r="I56" s="9">
        <v>0.0</v>
      </c>
      <c r="J56" s="9">
        <v>0.0</v>
      </c>
      <c r="K56" s="9">
        <v>0.0</v>
      </c>
      <c r="L56" s="9">
        <v>0.0</v>
      </c>
      <c r="M56" s="9">
        <v>0.0</v>
      </c>
      <c r="N56" s="9">
        <v>0.0</v>
      </c>
      <c r="O56" s="9">
        <v>0.0</v>
      </c>
      <c r="P56" s="9">
        <v>0.0</v>
      </c>
      <c r="Q56" s="9">
        <v>0.0</v>
      </c>
      <c r="R56" s="4"/>
      <c r="S56" s="46"/>
      <c r="T56" s="4"/>
      <c r="U56" s="4"/>
      <c r="V56" s="4"/>
      <c r="W56" s="4"/>
      <c r="X56" s="4"/>
      <c r="Y56" s="4"/>
      <c r="Z56" s="4"/>
    </row>
    <row r="57" ht="15.75" customHeight="1">
      <c r="A57" s="8">
        <f>Kontoplan!B47</f>
        <v>7141</v>
      </c>
      <c r="B57" s="8" t="str">
        <f>Kontoplan!C47</f>
        <v>Reisekostnad annet</v>
      </c>
      <c r="C57" s="9"/>
      <c r="D57" s="9"/>
      <c r="E57" s="16">
        <f t="shared" si="3"/>
        <v>0</v>
      </c>
      <c r="F57" s="9">
        <v>0.0</v>
      </c>
      <c r="G57" s="9">
        <v>0.0</v>
      </c>
      <c r="H57" s="9">
        <v>0.0</v>
      </c>
      <c r="I57" s="9">
        <v>0.0</v>
      </c>
      <c r="J57" s="9">
        <v>0.0</v>
      </c>
      <c r="K57" s="9">
        <v>0.0</v>
      </c>
      <c r="L57" s="9">
        <v>0.0</v>
      </c>
      <c r="M57" s="9">
        <v>0.0</v>
      </c>
      <c r="N57" s="9">
        <v>0.0</v>
      </c>
      <c r="O57" s="9">
        <v>0.0</v>
      </c>
      <c r="P57" s="9">
        <v>0.0</v>
      </c>
      <c r="Q57" s="9">
        <v>0.0</v>
      </c>
      <c r="R57" s="4"/>
      <c r="S57" s="46"/>
      <c r="T57" s="4"/>
      <c r="U57" s="4"/>
      <c r="V57" s="4"/>
      <c r="W57" s="4"/>
      <c r="X57" s="4"/>
      <c r="Y57" s="4"/>
      <c r="Z57" s="4"/>
    </row>
    <row r="58" ht="15.75" customHeight="1">
      <c r="A58" s="8">
        <f>Kontoplan!B48</f>
        <v>7310</v>
      </c>
      <c r="B58" s="8" t="str">
        <f>Kontoplan!C48</f>
        <v>Arrangement, idrett</v>
      </c>
      <c r="C58" s="9"/>
      <c r="D58" s="9"/>
      <c r="E58" s="16">
        <f t="shared" si="3"/>
        <v>281250</v>
      </c>
      <c r="F58" s="9">
        <v>0.0</v>
      </c>
      <c r="G58" s="9">
        <v>0.0</v>
      </c>
      <c r="H58" s="9">
        <v>0.0</v>
      </c>
      <c r="I58" s="9">
        <v>0.0</v>
      </c>
      <c r="J58" s="9">
        <v>0.0</v>
      </c>
      <c r="K58" s="9">
        <v>0.0</v>
      </c>
      <c r="L58" s="9">
        <v>0.0</v>
      </c>
      <c r="M58" s="9">
        <v>0.0</v>
      </c>
      <c r="N58" s="9">
        <v>120000.0</v>
      </c>
      <c r="O58" s="9">
        <v>161250.0</v>
      </c>
      <c r="P58" s="9">
        <v>0.0</v>
      </c>
      <c r="Q58" s="9">
        <v>0.0</v>
      </c>
      <c r="R58" s="4"/>
      <c r="S58" s="46"/>
      <c r="T58" s="4"/>
      <c r="U58" s="4"/>
      <c r="V58" s="4"/>
      <c r="W58" s="4"/>
      <c r="X58" s="4"/>
      <c r="Y58" s="4"/>
      <c r="Z58" s="4"/>
    </row>
    <row r="59" ht="15.75" customHeight="1">
      <c r="A59" s="8">
        <f>Kontoplan!B49</f>
        <v>7315</v>
      </c>
      <c r="B59" s="8" t="str">
        <f>Kontoplan!C49</f>
        <v>Arrangement, ikke idrett</v>
      </c>
      <c r="C59" s="9"/>
      <c r="D59" s="9"/>
      <c r="E59" s="16">
        <f t="shared" si="3"/>
        <v>19500</v>
      </c>
      <c r="F59" s="9">
        <v>0.0</v>
      </c>
      <c r="G59" s="9">
        <v>5000.0</v>
      </c>
      <c r="H59" s="9">
        <v>0.0</v>
      </c>
      <c r="I59" s="9">
        <v>2500.0</v>
      </c>
      <c r="J59" s="9">
        <v>0.0</v>
      </c>
      <c r="K59" s="9">
        <v>0.0</v>
      </c>
      <c r="L59" s="9">
        <v>0.0</v>
      </c>
      <c r="M59" s="9">
        <v>0.0</v>
      </c>
      <c r="N59" s="9">
        <v>0.0</v>
      </c>
      <c r="O59" s="9">
        <v>0.0</v>
      </c>
      <c r="P59" s="9">
        <v>0.0</v>
      </c>
      <c r="Q59" s="9">
        <v>12000.0</v>
      </c>
      <c r="R59" s="4"/>
      <c r="S59" s="46"/>
      <c r="T59" s="4"/>
      <c r="U59" s="4"/>
      <c r="V59" s="4"/>
      <c r="W59" s="4"/>
      <c r="X59" s="4"/>
      <c r="Y59" s="4"/>
      <c r="Z59" s="4"/>
    </row>
    <row r="60" ht="15.75" customHeight="1">
      <c r="A60" s="8">
        <f>Kontoplan!B50</f>
        <v>7320</v>
      </c>
      <c r="B60" s="8" t="str">
        <f>Kontoplan!C50</f>
        <v>Markedsføring</v>
      </c>
      <c r="C60" s="9"/>
      <c r="D60" s="9"/>
      <c r="E60" s="16">
        <f t="shared" si="3"/>
        <v>0</v>
      </c>
      <c r="F60" s="9">
        <v>0.0</v>
      </c>
      <c r="G60" s="9">
        <v>0.0</v>
      </c>
      <c r="H60" s="9">
        <v>0.0</v>
      </c>
      <c r="I60" s="9">
        <v>0.0</v>
      </c>
      <c r="J60" s="9">
        <v>0.0</v>
      </c>
      <c r="K60" s="9">
        <v>0.0</v>
      </c>
      <c r="L60" s="9">
        <v>0.0</v>
      </c>
      <c r="M60" s="9">
        <v>0.0</v>
      </c>
      <c r="N60" s="9">
        <v>0.0</v>
      </c>
      <c r="O60" s="9">
        <v>0.0</v>
      </c>
      <c r="P60" s="9">
        <v>0.0</v>
      </c>
      <c r="Q60" s="9">
        <v>0.0</v>
      </c>
      <c r="R60" s="4"/>
      <c r="S60" s="46"/>
      <c r="T60" s="4"/>
      <c r="U60" s="4"/>
      <c r="V60" s="4"/>
      <c r="W60" s="4"/>
      <c r="X60" s="4"/>
      <c r="Y60" s="4"/>
      <c r="Z60" s="4"/>
    </row>
    <row r="61" ht="15.75" customHeight="1">
      <c r="A61" s="8">
        <f>Kontoplan!B51</f>
        <v>7350</v>
      </c>
      <c r="B61" s="8" t="str">
        <f>Kontoplan!C51</f>
        <v>Representasjon</v>
      </c>
      <c r="C61" s="9"/>
      <c r="D61" s="9"/>
      <c r="E61" s="16">
        <f t="shared" si="3"/>
        <v>0</v>
      </c>
      <c r="F61" s="9">
        <v>0.0</v>
      </c>
      <c r="G61" s="9">
        <v>0.0</v>
      </c>
      <c r="H61" s="9">
        <v>0.0</v>
      </c>
      <c r="I61" s="9">
        <v>0.0</v>
      </c>
      <c r="J61" s="9">
        <v>0.0</v>
      </c>
      <c r="K61" s="9">
        <v>0.0</v>
      </c>
      <c r="L61" s="9">
        <v>0.0</v>
      </c>
      <c r="M61" s="9">
        <v>0.0</v>
      </c>
      <c r="N61" s="9">
        <v>0.0</v>
      </c>
      <c r="O61" s="9">
        <v>0.0</v>
      </c>
      <c r="P61" s="9">
        <v>0.0</v>
      </c>
      <c r="Q61" s="9">
        <v>0.0</v>
      </c>
      <c r="R61" s="4"/>
      <c r="S61" s="46"/>
      <c r="T61" s="4"/>
      <c r="U61" s="4"/>
      <c r="V61" s="4"/>
      <c r="W61" s="4"/>
      <c r="X61" s="4"/>
      <c r="Y61" s="4"/>
      <c r="Z61" s="4"/>
    </row>
    <row r="62" ht="15.75" customHeight="1">
      <c r="A62" s="8">
        <f>Kontoplan!B52</f>
        <v>7401</v>
      </c>
      <c r="B62" s="8" t="str">
        <f>Kontoplan!C52</f>
        <v>Bot</v>
      </c>
      <c r="C62" s="9"/>
      <c r="D62" s="9"/>
      <c r="E62" s="16">
        <f t="shared" si="3"/>
        <v>0</v>
      </c>
      <c r="F62" s="9">
        <v>0.0</v>
      </c>
      <c r="G62" s="9">
        <v>0.0</v>
      </c>
      <c r="H62" s="9">
        <v>0.0</v>
      </c>
      <c r="I62" s="9">
        <v>0.0</v>
      </c>
      <c r="J62" s="9">
        <v>0.0</v>
      </c>
      <c r="K62" s="9">
        <v>0.0</v>
      </c>
      <c r="L62" s="9">
        <v>0.0</v>
      </c>
      <c r="M62" s="9">
        <v>0.0</v>
      </c>
      <c r="N62" s="9">
        <v>0.0</v>
      </c>
      <c r="O62" s="9">
        <v>0.0</v>
      </c>
      <c r="P62" s="9">
        <v>0.0</v>
      </c>
      <c r="Q62" s="9">
        <v>0.0</v>
      </c>
      <c r="R62" s="4"/>
      <c r="S62" s="46"/>
      <c r="T62" s="4"/>
      <c r="U62" s="4"/>
      <c r="V62" s="4"/>
      <c r="W62" s="4"/>
      <c r="X62" s="4"/>
      <c r="Y62" s="4"/>
      <c r="Z62" s="4"/>
    </row>
    <row r="63" ht="15.75" customHeight="1">
      <c r="A63" s="8">
        <f>Kontoplan!B53</f>
        <v>7410</v>
      </c>
      <c r="B63" s="8" t="str">
        <f>Kontoplan!C53</f>
        <v>Kontingent</v>
      </c>
      <c r="C63" s="9"/>
      <c r="D63" s="9"/>
      <c r="E63" s="16">
        <f t="shared" si="3"/>
        <v>24800</v>
      </c>
      <c r="F63" s="9">
        <v>0.0</v>
      </c>
      <c r="G63" s="9">
        <v>0.0</v>
      </c>
      <c r="H63" s="9">
        <v>0.0</v>
      </c>
      <c r="I63" s="9">
        <v>10000.0</v>
      </c>
      <c r="J63" s="9">
        <v>0.0</v>
      </c>
      <c r="K63" s="9">
        <v>10000.0</v>
      </c>
      <c r="L63" s="9">
        <v>0.0</v>
      </c>
      <c r="M63" s="9">
        <v>0.0</v>
      </c>
      <c r="N63" s="9">
        <v>4800.0</v>
      </c>
      <c r="O63" s="9">
        <v>0.0</v>
      </c>
      <c r="P63" s="9">
        <v>0.0</v>
      </c>
      <c r="Q63" s="9">
        <v>0.0</v>
      </c>
      <c r="R63" s="4"/>
      <c r="S63" s="46"/>
      <c r="T63" s="4"/>
      <c r="U63" s="4"/>
      <c r="V63" s="4"/>
      <c r="W63" s="4"/>
      <c r="X63" s="4"/>
      <c r="Y63" s="4"/>
      <c r="Z63" s="4"/>
    </row>
    <row r="64" ht="15.75" customHeight="1">
      <c r="A64" s="8">
        <f>Kontoplan!B54</f>
        <v>7430</v>
      </c>
      <c r="B64" s="8" t="str">
        <f>Kontoplan!C54</f>
        <v>Gave</v>
      </c>
      <c r="C64" s="9"/>
      <c r="D64" s="9"/>
      <c r="E64" s="16">
        <f t="shared" si="3"/>
        <v>-10000</v>
      </c>
      <c r="F64" s="9">
        <v>-10000.0</v>
      </c>
      <c r="G64" s="9">
        <v>0.0</v>
      </c>
      <c r="H64" s="9">
        <v>0.0</v>
      </c>
      <c r="I64" s="9">
        <v>0.0</v>
      </c>
      <c r="J64" s="9">
        <v>0.0</v>
      </c>
      <c r="K64" s="9">
        <v>0.0</v>
      </c>
      <c r="L64" s="9">
        <v>0.0</v>
      </c>
      <c r="M64" s="9">
        <v>0.0</v>
      </c>
      <c r="N64" s="9">
        <v>0.0</v>
      </c>
      <c r="O64" s="9">
        <v>0.0</v>
      </c>
      <c r="P64" s="9">
        <v>0.0</v>
      </c>
      <c r="Q64" s="9">
        <v>0.0</v>
      </c>
      <c r="R64" s="4"/>
      <c r="S64" s="46"/>
      <c r="T64" s="4"/>
      <c r="U64" s="4"/>
      <c r="V64" s="4"/>
      <c r="W64" s="4"/>
      <c r="X64" s="4"/>
      <c r="Y64" s="4"/>
      <c r="Z64" s="4"/>
    </row>
    <row r="65" ht="15.75" customHeight="1">
      <c r="A65" s="8">
        <f>Kontoplan!B55</f>
        <v>7500</v>
      </c>
      <c r="B65" s="8" t="str">
        <f>Kontoplan!C55</f>
        <v>Forsikringspremie</v>
      </c>
      <c r="C65" s="9"/>
      <c r="D65" s="9"/>
      <c r="E65" s="16">
        <f t="shared" si="3"/>
        <v>0</v>
      </c>
      <c r="F65" s="9">
        <v>0.0</v>
      </c>
      <c r="G65" s="9">
        <v>0.0</v>
      </c>
      <c r="H65" s="9">
        <v>0.0</v>
      </c>
      <c r="I65" s="9">
        <v>0.0</v>
      </c>
      <c r="J65" s="9">
        <v>0.0</v>
      </c>
      <c r="K65" s="9">
        <v>0.0</v>
      </c>
      <c r="L65" s="9">
        <v>0.0</v>
      </c>
      <c r="M65" s="9">
        <v>0.0</v>
      </c>
      <c r="N65" s="9">
        <v>0.0</v>
      </c>
      <c r="O65" s="9">
        <v>0.0</v>
      </c>
      <c r="P65" s="9">
        <v>0.0</v>
      </c>
      <c r="Q65" s="9">
        <v>0.0</v>
      </c>
      <c r="R65" s="4"/>
      <c r="S65" s="46"/>
      <c r="T65" s="4"/>
      <c r="U65" s="4"/>
      <c r="V65" s="4"/>
      <c r="W65" s="4"/>
      <c r="X65" s="4"/>
      <c r="Y65" s="4"/>
      <c r="Z65" s="4"/>
    </row>
    <row r="66" ht="15.75" customHeight="1">
      <c r="A66" s="8">
        <f>Kontoplan!B56</f>
        <v>7770</v>
      </c>
      <c r="B66" s="8" t="str">
        <f>Kontoplan!C56</f>
        <v>Bank og kortgebyr</v>
      </c>
      <c r="C66" s="9"/>
      <c r="D66" s="9"/>
      <c r="E66" s="16">
        <f t="shared" si="3"/>
        <v>0</v>
      </c>
      <c r="F66" s="9">
        <v>0.0</v>
      </c>
      <c r="G66" s="9">
        <v>0.0</v>
      </c>
      <c r="H66" s="9">
        <v>0.0</v>
      </c>
      <c r="I66" s="9">
        <v>0.0</v>
      </c>
      <c r="J66" s="9">
        <v>0.0</v>
      </c>
      <c r="K66" s="9">
        <v>0.0</v>
      </c>
      <c r="L66" s="9">
        <v>0.0</v>
      </c>
      <c r="M66" s="9">
        <v>0.0</v>
      </c>
      <c r="N66" s="9">
        <v>0.0</v>
      </c>
      <c r="O66" s="9">
        <v>0.0</v>
      </c>
      <c r="P66" s="9">
        <v>0.0</v>
      </c>
      <c r="Q66" s="9">
        <v>0.0</v>
      </c>
      <c r="R66" s="4"/>
      <c r="S66" s="46"/>
      <c r="T66" s="4"/>
      <c r="U66" s="4"/>
      <c r="V66" s="4"/>
      <c r="W66" s="4"/>
      <c r="X66" s="4"/>
      <c r="Y66" s="4"/>
      <c r="Z66" s="4"/>
    </row>
    <row r="67" ht="15.75" customHeight="1">
      <c r="A67" s="8">
        <f>Kontoplan!B57</f>
        <v>7791</v>
      </c>
      <c r="B67" s="8" t="str">
        <f>Kontoplan!C57</f>
        <v>Internstøtte grupper</v>
      </c>
      <c r="C67" s="9"/>
      <c r="D67" s="9"/>
      <c r="E67" s="16">
        <f t="shared" si="3"/>
        <v>0</v>
      </c>
      <c r="F67" s="9">
        <v>0.0</v>
      </c>
      <c r="G67" s="9">
        <v>0.0</v>
      </c>
      <c r="H67" s="9">
        <v>0.0</v>
      </c>
      <c r="I67" s="9">
        <v>0.0</v>
      </c>
      <c r="J67" s="9">
        <v>0.0</v>
      </c>
      <c r="K67" s="9">
        <v>0.0</v>
      </c>
      <c r="L67" s="9">
        <v>0.0</v>
      </c>
      <c r="M67" s="9">
        <v>0.0</v>
      </c>
      <c r="N67" s="9">
        <v>0.0</v>
      </c>
      <c r="O67" s="9">
        <v>0.0</v>
      </c>
      <c r="P67" s="9">
        <v>0.0</v>
      </c>
      <c r="Q67" s="9">
        <v>0.0</v>
      </c>
      <c r="R67" s="4"/>
      <c r="S67" s="46"/>
      <c r="T67" s="4"/>
      <c r="U67" s="4"/>
      <c r="V67" s="4"/>
      <c r="W67" s="4"/>
      <c r="X67" s="4"/>
      <c r="Y67" s="4"/>
      <c r="Z67" s="4"/>
    </row>
    <row r="68" ht="15.75" customHeight="1">
      <c r="A68" s="8">
        <f>Kontoplan!B58</f>
        <v>8050</v>
      </c>
      <c r="B68" s="8" t="str">
        <f>Kontoplan!C58</f>
        <v>Annen renteinntekt</v>
      </c>
      <c r="C68" s="9"/>
      <c r="D68" s="9"/>
      <c r="E68" s="16">
        <f t="shared" si="3"/>
        <v>0</v>
      </c>
      <c r="F68" s="9">
        <v>0.0</v>
      </c>
      <c r="G68" s="9">
        <v>0.0</v>
      </c>
      <c r="H68" s="9">
        <v>0.0</v>
      </c>
      <c r="I68" s="9">
        <v>0.0</v>
      </c>
      <c r="J68" s="9">
        <v>0.0</v>
      </c>
      <c r="K68" s="9">
        <v>0.0</v>
      </c>
      <c r="L68" s="9">
        <v>0.0</v>
      </c>
      <c r="M68" s="9">
        <v>0.0</v>
      </c>
      <c r="N68" s="9">
        <v>0.0</v>
      </c>
      <c r="O68" s="9">
        <v>0.0</v>
      </c>
      <c r="P68" s="9">
        <v>0.0</v>
      </c>
      <c r="Q68" s="9">
        <v>0.0</v>
      </c>
      <c r="R68" s="4"/>
      <c r="S68" s="46"/>
      <c r="T68" s="4"/>
      <c r="U68" s="4"/>
      <c r="V68" s="4"/>
      <c r="W68" s="4"/>
      <c r="X68" s="4"/>
      <c r="Y68" s="4"/>
      <c r="Z68" s="4"/>
    </row>
    <row r="69" ht="15.75" customHeight="1">
      <c r="A69" s="8">
        <f>Kontoplan!B59</f>
        <v>8150</v>
      </c>
      <c r="B69" s="8" t="str">
        <f>Kontoplan!C59</f>
        <v>Annen rentekostnad</v>
      </c>
      <c r="C69" s="9"/>
      <c r="D69" s="9"/>
      <c r="E69" s="16">
        <f t="shared" si="3"/>
        <v>0</v>
      </c>
      <c r="F69" s="9">
        <v>0.0</v>
      </c>
      <c r="G69" s="9">
        <v>0.0</v>
      </c>
      <c r="H69" s="9">
        <v>0.0</v>
      </c>
      <c r="I69" s="9">
        <v>0.0</v>
      </c>
      <c r="J69" s="9">
        <v>0.0</v>
      </c>
      <c r="K69" s="9">
        <v>0.0</v>
      </c>
      <c r="L69" s="9">
        <v>0.0</v>
      </c>
      <c r="M69" s="9">
        <v>0.0</v>
      </c>
      <c r="N69" s="9">
        <v>0.0</v>
      </c>
      <c r="O69" s="9">
        <v>0.0</v>
      </c>
      <c r="P69" s="9">
        <v>0.0</v>
      </c>
      <c r="Q69" s="9">
        <v>0.0</v>
      </c>
      <c r="R69" s="4"/>
      <c r="S69" s="46"/>
      <c r="T69" s="4"/>
      <c r="U69" s="4"/>
      <c r="V69" s="4"/>
      <c r="W69" s="4"/>
      <c r="X69" s="4"/>
      <c r="Y69" s="4"/>
      <c r="Z69" s="4"/>
    </row>
    <row r="70" ht="15.75" customHeight="1">
      <c r="A70" s="8">
        <f>Kontoplan!B60</f>
        <v>8170</v>
      </c>
      <c r="B70" s="8" t="str">
        <f>Kontoplan!C60</f>
        <v>Annen finanskostnad</v>
      </c>
      <c r="C70" s="9"/>
      <c r="D70" s="9"/>
      <c r="E70" s="16">
        <f t="shared" si="3"/>
        <v>0</v>
      </c>
      <c r="F70" s="9">
        <v>0.0</v>
      </c>
      <c r="G70" s="9">
        <v>0.0</v>
      </c>
      <c r="H70" s="9">
        <v>0.0</v>
      </c>
      <c r="I70" s="9">
        <v>0.0</v>
      </c>
      <c r="J70" s="9">
        <v>0.0</v>
      </c>
      <c r="K70" s="9">
        <v>0.0</v>
      </c>
      <c r="L70" s="9">
        <v>0.0</v>
      </c>
      <c r="M70" s="9">
        <v>0.0</v>
      </c>
      <c r="N70" s="9">
        <v>0.0</v>
      </c>
      <c r="O70" s="9">
        <v>0.0</v>
      </c>
      <c r="P70" s="9">
        <v>0.0</v>
      </c>
      <c r="Q70" s="9">
        <v>0.0</v>
      </c>
      <c r="R70" s="4"/>
      <c r="S70" s="46"/>
      <c r="T70" s="4"/>
      <c r="U70" s="4"/>
      <c r="V70" s="4"/>
      <c r="W70" s="4"/>
      <c r="X70" s="4"/>
      <c r="Y70" s="4"/>
      <c r="Z70" s="4"/>
    </row>
    <row r="71" ht="15.75" customHeight="1">
      <c r="A71" s="4"/>
      <c r="B71" s="4"/>
      <c r="C71" s="12"/>
      <c r="D71" s="12"/>
      <c r="E71" s="12"/>
      <c r="F71" s="12"/>
      <c r="G71" s="12"/>
      <c r="H71" s="12"/>
      <c r="I71" s="12"/>
      <c r="J71" s="12"/>
      <c r="K71" s="12"/>
      <c r="L71" s="12"/>
      <c r="M71" s="12"/>
      <c r="N71" s="12"/>
      <c r="O71" s="12"/>
      <c r="P71" s="12"/>
      <c r="Q71" s="12"/>
      <c r="R71" s="4"/>
      <c r="S71" s="4"/>
      <c r="T71" s="4"/>
      <c r="U71" s="4"/>
      <c r="V71" s="4"/>
      <c r="W71" s="4"/>
      <c r="X71" s="4"/>
      <c r="Y71" s="4"/>
      <c r="Z71" s="4"/>
    </row>
    <row r="72" ht="15.75" customHeight="1">
      <c r="A72" s="13" t="s">
        <v>32</v>
      </c>
      <c r="B72" s="14"/>
      <c r="C72" s="15">
        <f t="shared" ref="C72:Q72" si="4">SUM(C39:C71)</f>
        <v>0</v>
      </c>
      <c r="D72" s="15">
        <f t="shared" si="4"/>
        <v>0</v>
      </c>
      <c r="E72" s="16">
        <f t="shared" si="4"/>
        <v>582470</v>
      </c>
      <c r="F72" s="15">
        <f t="shared" si="4"/>
        <v>-6540</v>
      </c>
      <c r="G72" s="15">
        <f t="shared" si="4"/>
        <v>45000</v>
      </c>
      <c r="H72" s="15">
        <f t="shared" si="4"/>
        <v>70000</v>
      </c>
      <c r="I72" s="15">
        <f t="shared" si="4"/>
        <v>32500</v>
      </c>
      <c r="J72" s="15">
        <f t="shared" si="4"/>
        <v>0</v>
      </c>
      <c r="K72" s="15">
        <f t="shared" si="4"/>
        <v>92500</v>
      </c>
      <c r="L72" s="15">
        <f t="shared" si="4"/>
        <v>0</v>
      </c>
      <c r="M72" s="15">
        <f t="shared" si="4"/>
        <v>20960</v>
      </c>
      <c r="N72" s="15">
        <f t="shared" si="4"/>
        <v>124800</v>
      </c>
      <c r="O72" s="15">
        <f t="shared" si="4"/>
        <v>191250</v>
      </c>
      <c r="P72" s="15">
        <f t="shared" si="4"/>
        <v>0</v>
      </c>
      <c r="Q72" s="15">
        <f t="shared" si="4"/>
        <v>12000</v>
      </c>
      <c r="R72" s="4"/>
      <c r="S72" s="46"/>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13" t="s">
        <v>33</v>
      </c>
      <c r="B74" s="14"/>
      <c r="C74" s="15">
        <f t="shared" ref="C74:Q74" si="5">C32+C72</f>
        <v>0</v>
      </c>
      <c r="D74" s="15">
        <f t="shared" si="5"/>
        <v>0</v>
      </c>
      <c r="E74" s="16">
        <f t="shared" si="5"/>
        <v>12500</v>
      </c>
      <c r="F74" s="15">
        <f t="shared" si="5"/>
        <v>-7500</v>
      </c>
      <c r="G74" s="15">
        <f t="shared" si="5"/>
        <v>600</v>
      </c>
      <c r="H74" s="15">
        <f t="shared" si="5"/>
        <v>6400</v>
      </c>
      <c r="I74" s="15">
        <f t="shared" si="5"/>
        <v>20000</v>
      </c>
      <c r="J74" s="15">
        <f t="shared" si="5"/>
        <v>0</v>
      </c>
      <c r="K74" s="15">
        <f t="shared" si="5"/>
        <v>82500</v>
      </c>
      <c r="L74" s="15">
        <f t="shared" si="5"/>
        <v>0</v>
      </c>
      <c r="M74" s="15">
        <f t="shared" si="5"/>
        <v>-29500</v>
      </c>
      <c r="N74" s="15">
        <f t="shared" si="5"/>
        <v>-80000</v>
      </c>
      <c r="O74" s="15">
        <f t="shared" si="5"/>
        <v>30000</v>
      </c>
      <c r="P74" s="15">
        <f t="shared" si="5"/>
        <v>0</v>
      </c>
      <c r="Q74" s="15">
        <f t="shared" si="5"/>
        <v>-10000</v>
      </c>
      <c r="R74" s="4"/>
      <c r="S74" s="46"/>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paperSize="9" orientation="portrait"/>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2" width="24.78"/>
    <col customWidth="1" min="3" max="5" width="12.44"/>
    <col customWidth="1" min="6" max="17" width="10.0"/>
    <col customWidth="1" min="18" max="18" width="2.67"/>
    <col customWidth="1" min="19" max="19" width="83.33"/>
    <col customWidth="1" min="20" max="26" width="10.56"/>
  </cols>
  <sheetData>
    <row r="1" ht="15.75" customHeight="1">
      <c r="A1" s="19" t="s">
        <v>171</v>
      </c>
      <c r="B1" s="20"/>
      <c r="C1" s="20"/>
      <c r="D1" s="20"/>
      <c r="E1" s="20"/>
      <c r="F1" s="20"/>
      <c r="G1" s="20"/>
      <c r="H1" s="20"/>
      <c r="I1" s="20"/>
      <c r="J1" s="20"/>
      <c r="K1" s="20"/>
      <c r="L1" s="20"/>
      <c r="M1" s="20"/>
      <c r="N1" s="20"/>
      <c r="O1" s="20"/>
      <c r="P1" s="20"/>
      <c r="Q1" s="20"/>
      <c r="R1" s="20"/>
      <c r="S1" s="20"/>
      <c r="T1" s="4"/>
      <c r="U1" s="4"/>
      <c r="V1" s="4"/>
      <c r="W1" s="4"/>
      <c r="X1" s="4"/>
      <c r="Y1" s="4"/>
      <c r="Z1" s="4"/>
    </row>
    <row r="2" ht="15.75" customHeight="1">
      <c r="A2" s="21"/>
      <c r="T2" s="4"/>
      <c r="U2" s="4"/>
      <c r="V2" s="4"/>
      <c r="W2" s="4"/>
      <c r="X2" s="4"/>
      <c r="Y2" s="4"/>
      <c r="Z2" s="4"/>
    </row>
    <row r="3" ht="15.75" customHeight="1">
      <c r="A3" s="21"/>
      <c r="T3" s="4"/>
      <c r="U3" s="4"/>
      <c r="V3" s="4"/>
      <c r="W3" s="4"/>
      <c r="X3" s="4"/>
      <c r="Y3" s="4"/>
      <c r="Z3" s="4"/>
    </row>
    <row r="4" ht="15.75" customHeight="1">
      <c r="A4" s="47" t="str">
        <f>Forside!B4</f>
        <v>BI Athletics</v>
      </c>
      <c r="B4" s="20"/>
      <c r="C4" s="20"/>
      <c r="D4" s="20"/>
      <c r="E4" s="20"/>
      <c r="F4" s="20"/>
      <c r="G4" s="20"/>
      <c r="H4" s="20"/>
      <c r="I4" s="20"/>
      <c r="J4" s="20"/>
      <c r="K4" s="20"/>
      <c r="L4" s="20"/>
      <c r="M4" s="20"/>
      <c r="N4" s="20"/>
      <c r="O4" s="20"/>
      <c r="P4" s="20"/>
      <c r="Q4" s="20"/>
      <c r="R4" s="20"/>
      <c r="S4" s="20"/>
      <c r="T4" s="4"/>
      <c r="U4" s="4"/>
      <c r="V4" s="4"/>
      <c r="W4" s="4"/>
      <c r="X4" s="4"/>
      <c r="Y4" s="4"/>
      <c r="Z4" s="4"/>
    </row>
    <row r="5" ht="15.75" customHeight="1">
      <c r="A5" s="21"/>
      <c r="T5" s="4"/>
      <c r="U5" s="4"/>
      <c r="V5" s="4"/>
      <c r="W5" s="4"/>
      <c r="X5" s="4"/>
      <c r="Y5" s="4"/>
      <c r="Z5" s="4"/>
    </row>
    <row r="6" ht="15.75" customHeight="1">
      <c r="A6" s="21"/>
      <c r="T6" s="4"/>
      <c r="U6" s="4"/>
      <c r="V6" s="4"/>
      <c r="W6" s="4"/>
      <c r="X6" s="4"/>
      <c r="Y6" s="4"/>
      <c r="Z6" s="4"/>
    </row>
    <row r="7" ht="15.75" customHeight="1">
      <c r="A7" s="48" t="s">
        <v>162</v>
      </c>
      <c r="B7" s="2"/>
      <c r="C7" s="2"/>
      <c r="D7" s="2"/>
      <c r="E7" s="2"/>
      <c r="F7" s="2"/>
      <c r="G7" s="2"/>
      <c r="H7" s="2"/>
      <c r="I7" s="2"/>
      <c r="J7" s="2"/>
      <c r="K7" s="2"/>
      <c r="L7" s="2"/>
      <c r="M7" s="2"/>
      <c r="N7" s="2"/>
      <c r="O7" s="2"/>
      <c r="P7" s="2"/>
      <c r="Q7" s="2"/>
      <c r="R7" s="2"/>
      <c r="S7" s="2"/>
      <c r="T7" s="4"/>
      <c r="U7" s="4"/>
      <c r="V7" s="4"/>
      <c r="W7" s="4"/>
      <c r="X7" s="4"/>
      <c r="Y7" s="4"/>
      <c r="Z7" s="4"/>
    </row>
    <row r="8" ht="15.75" customHeight="1">
      <c r="A8" s="49" t="str">
        <f>MID(CELL("filename",A1),FIND("]",CELL("filename",A1))+1,255)</f>
        <v>#VALUE!</v>
      </c>
      <c r="B8" s="2"/>
      <c r="C8" s="2"/>
      <c r="D8" s="2"/>
      <c r="E8" s="2"/>
      <c r="F8" s="2"/>
      <c r="G8" s="2"/>
      <c r="H8" s="2"/>
      <c r="I8" s="2"/>
      <c r="J8" s="2"/>
      <c r="K8" s="2"/>
      <c r="L8" s="2"/>
      <c r="M8" s="2"/>
      <c r="N8" s="2"/>
      <c r="O8" s="2"/>
      <c r="P8" s="2"/>
      <c r="Q8" s="2"/>
      <c r="R8" s="2"/>
      <c r="S8" s="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5" t="s">
        <v>2</v>
      </c>
      <c r="B10" s="2"/>
      <c r="C10" s="2"/>
      <c r="D10" s="2"/>
      <c r="E10" s="2"/>
      <c r="F10" s="2"/>
      <c r="G10" s="2"/>
      <c r="H10" s="2"/>
      <c r="I10" s="2"/>
      <c r="J10" s="2"/>
      <c r="K10" s="2"/>
      <c r="L10" s="2"/>
      <c r="M10" s="2"/>
      <c r="N10" s="2"/>
      <c r="O10" s="2"/>
      <c r="P10" s="2"/>
      <c r="Q10" s="2"/>
      <c r="R10" s="2"/>
      <c r="S10" s="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6" t="s">
        <v>3</v>
      </c>
      <c r="B12" s="6" t="s">
        <v>4</v>
      </c>
      <c r="C12" s="6" t="s">
        <v>5</v>
      </c>
      <c r="D12" s="6" t="s">
        <v>6</v>
      </c>
      <c r="E12" s="7" t="s">
        <v>7</v>
      </c>
      <c r="F12" s="6" t="s">
        <v>172</v>
      </c>
      <c r="G12" s="6" t="s">
        <v>173</v>
      </c>
      <c r="H12" s="6" t="s">
        <v>174</v>
      </c>
      <c r="I12" s="6" t="s">
        <v>175</v>
      </c>
      <c r="J12" s="6" t="s">
        <v>176</v>
      </c>
      <c r="K12" s="6" t="s">
        <v>177</v>
      </c>
      <c r="L12" s="6" t="s">
        <v>178</v>
      </c>
      <c r="M12" s="6" t="s">
        <v>179</v>
      </c>
      <c r="N12" s="6" t="s">
        <v>180</v>
      </c>
      <c r="O12" s="6" t="s">
        <v>181</v>
      </c>
      <c r="P12" s="6" t="s">
        <v>182</v>
      </c>
      <c r="Q12" s="6" t="s">
        <v>183</v>
      </c>
      <c r="R12" s="45"/>
      <c r="S12" s="6" t="s">
        <v>184</v>
      </c>
      <c r="T12" s="4"/>
      <c r="U12" s="4"/>
      <c r="V12" s="4"/>
      <c r="W12" s="4"/>
      <c r="X12" s="4"/>
      <c r="Y12" s="4"/>
      <c r="Z12" s="4"/>
    </row>
    <row r="13" ht="15.75" customHeight="1">
      <c r="A13" s="8">
        <f>Kontoplan!B11</f>
        <v>3000</v>
      </c>
      <c r="B13" s="8" t="str">
        <f>Kontoplan!C11</f>
        <v>Salgsinntekter, avgiftspliktig</v>
      </c>
      <c r="C13" s="9"/>
      <c r="D13" s="9"/>
      <c r="E13" s="16">
        <f t="shared" ref="E13:E30" si="1">SUM(F13:Q13)</f>
        <v>0</v>
      </c>
      <c r="F13" s="9">
        <v>0.0</v>
      </c>
      <c r="G13" s="9">
        <v>0.0</v>
      </c>
      <c r="H13" s="9">
        <v>0.0</v>
      </c>
      <c r="I13" s="9">
        <v>0.0</v>
      </c>
      <c r="J13" s="9">
        <v>0.0</v>
      </c>
      <c r="K13" s="9">
        <v>0.0</v>
      </c>
      <c r="L13" s="9">
        <v>0.0</v>
      </c>
      <c r="M13" s="9">
        <v>0.0</v>
      </c>
      <c r="N13" s="9">
        <v>0.0</v>
      </c>
      <c r="O13" s="9">
        <v>0.0</v>
      </c>
      <c r="P13" s="9">
        <v>0.0</v>
      </c>
      <c r="Q13" s="9">
        <v>0.0</v>
      </c>
      <c r="R13" s="4"/>
      <c r="S13" s="46"/>
      <c r="T13" s="4"/>
      <c r="U13" s="4"/>
      <c r="V13" s="4"/>
      <c r="W13" s="4"/>
      <c r="X13" s="4"/>
      <c r="Y13" s="4"/>
      <c r="Z13" s="4"/>
    </row>
    <row r="14" ht="15.75" customHeight="1">
      <c r="A14" s="8">
        <f>Kontoplan!B12</f>
        <v>3009</v>
      </c>
      <c r="B14" s="8" t="str">
        <f>Kontoplan!C12</f>
        <v>Sponsorinntekt</v>
      </c>
      <c r="C14" s="9"/>
      <c r="D14" s="9"/>
      <c r="E14" s="16">
        <f t="shared" si="1"/>
        <v>0</v>
      </c>
      <c r="F14" s="9">
        <v>0.0</v>
      </c>
      <c r="G14" s="9">
        <v>0.0</v>
      </c>
      <c r="H14" s="9">
        <v>0.0</v>
      </c>
      <c r="I14" s="9">
        <v>0.0</v>
      </c>
      <c r="J14" s="9">
        <v>0.0</v>
      </c>
      <c r="K14" s="9">
        <v>0.0</v>
      </c>
      <c r="L14" s="9">
        <v>0.0</v>
      </c>
      <c r="M14" s="9">
        <v>0.0</v>
      </c>
      <c r="N14" s="9">
        <v>0.0</v>
      </c>
      <c r="O14" s="9">
        <v>0.0</v>
      </c>
      <c r="P14" s="9">
        <v>0.0</v>
      </c>
      <c r="Q14" s="9">
        <v>0.0</v>
      </c>
      <c r="R14" s="4"/>
      <c r="S14" s="46"/>
      <c r="T14" s="4"/>
      <c r="U14" s="4"/>
      <c r="V14" s="4"/>
      <c r="W14" s="4"/>
      <c r="X14" s="4"/>
      <c r="Y14" s="4"/>
      <c r="Z14" s="4"/>
    </row>
    <row r="15" ht="15.75" customHeight="1">
      <c r="A15" s="8">
        <f>Kontoplan!B13</f>
        <v>3100</v>
      </c>
      <c r="B15" s="8" t="str">
        <f>Kontoplan!C13</f>
        <v>Salgsinntekter, avgiftsfri</v>
      </c>
      <c r="C15" s="9"/>
      <c r="D15" s="9"/>
      <c r="E15" s="16">
        <f t="shared" si="1"/>
        <v>0</v>
      </c>
      <c r="F15" s="9">
        <v>0.0</v>
      </c>
      <c r="G15" s="9">
        <v>0.0</v>
      </c>
      <c r="H15" s="9">
        <v>0.0</v>
      </c>
      <c r="I15" s="9">
        <v>0.0</v>
      </c>
      <c r="J15" s="9">
        <v>0.0</v>
      </c>
      <c r="K15" s="9">
        <v>0.0</v>
      </c>
      <c r="L15" s="9">
        <v>0.0</v>
      </c>
      <c r="M15" s="9">
        <v>0.0</v>
      </c>
      <c r="N15" s="9">
        <v>0.0</v>
      </c>
      <c r="O15" s="9">
        <v>0.0</v>
      </c>
      <c r="P15" s="9">
        <v>0.0</v>
      </c>
      <c r="Q15" s="9">
        <v>0.0</v>
      </c>
      <c r="R15" s="4"/>
      <c r="S15" s="46"/>
      <c r="T15" s="4"/>
      <c r="U15" s="4"/>
      <c r="V15" s="4"/>
      <c r="W15" s="4"/>
      <c r="X15" s="4"/>
      <c r="Y15" s="4"/>
      <c r="Z15" s="4"/>
    </row>
    <row r="16" ht="15.75" customHeight="1">
      <c r="A16" s="8">
        <f>Kontoplan!B14</f>
        <v>3101</v>
      </c>
      <c r="B16" s="8" t="str">
        <f>Kontoplan!C14</f>
        <v>Dugnad</v>
      </c>
      <c r="C16" s="9"/>
      <c r="D16" s="9"/>
      <c r="E16" s="16">
        <f t="shared" si="1"/>
        <v>0</v>
      </c>
      <c r="F16" s="9">
        <v>0.0</v>
      </c>
      <c r="G16" s="9">
        <v>0.0</v>
      </c>
      <c r="H16" s="9">
        <v>0.0</v>
      </c>
      <c r="I16" s="9">
        <v>0.0</v>
      </c>
      <c r="J16" s="9">
        <v>0.0</v>
      </c>
      <c r="K16" s="9">
        <v>0.0</v>
      </c>
      <c r="L16" s="9">
        <v>0.0</v>
      </c>
      <c r="M16" s="9">
        <v>0.0</v>
      </c>
      <c r="N16" s="9">
        <v>0.0</v>
      </c>
      <c r="O16" s="9">
        <v>0.0</v>
      </c>
      <c r="P16" s="9">
        <v>0.0</v>
      </c>
      <c r="Q16" s="9">
        <v>0.0</v>
      </c>
      <c r="R16" s="4"/>
      <c r="S16" s="46"/>
      <c r="T16" s="4"/>
      <c r="U16" s="4"/>
      <c r="V16" s="4"/>
      <c r="W16" s="4"/>
      <c r="X16" s="4"/>
      <c r="Y16" s="4"/>
      <c r="Z16" s="4"/>
    </row>
    <row r="17" ht="15.75" customHeight="1">
      <c r="A17" s="8">
        <f>Kontoplan!B15</f>
        <v>3410</v>
      </c>
      <c r="B17" s="8" t="str">
        <f>Kontoplan!C15</f>
        <v>Tilskudd fra Oslo Kommune</v>
      </c>
      <c r="C17" s="9"/>
      <c r="D17" s="9"/>
      <c r="E17" s="16">
        <f t="shared" si="1"/>
        <v>0</v>
      </c>
      <c r="F17" s="9">
        <v>0.0</v>
      </c>
      <c r="G17" s="9">
        <v>0.0</v>
      </c>
      <c r="H17" s="9">
        <v>0.0</v>
      </c>
      <c r="I17" s="9">
        <v>0.0</v>
      </c>
      <c r="J17" s="9">
        <v>0.0</v>
      </c>
      <c r="K17" s="9">
        <v>0.0</v>
      </c>
      <c r="L17" s="9">
        <v>0.0</v>
      </c>
      <c r="M17" s="9">
        <v>0.0</v>
      </c>
      <c r="N17" s="9">
        <v>0.0</v>
      </c>
      <c r="O17" s="9">
        <v>0.0</v>
      </c>
      <c r="P17" s="9">
        <v>0.0</v>
      </c>
      <c r="Q17" s="9">
        <v>0.0</v>
      </c>
      <c r="R17" s="4"/>
      <c r="S17" s="46"/>
      <c r="T17" s="4"/>
      <c r="U17" s="4"/>
      <c r="V17" s="4"/>
      <c r="W17" s="4"/>
      <c r="X17" s="4"/>
      <c r="Y17" s="4"/>
      <c r="Z17" s="4"/>
    </row>
    <row r="18" ht="15.75" customHeight="1">
      <c r="A18" s="8">
        <f>Kontoplan!B16</f>
        <v>3420</v>
      </c>
      <c r="B18" s="8" t="str">
        <f>Kontoplan!C16</f>
        <v>Momskompensasjon</v>
      </c>
      <c r="C18" s="9"/>
      <c r="D18" s="9"/>
      <c r="E18" s="16">
        <f t="shared" si="1"/>
        <v>0</v>
      </c>
      <c r="F18" s="9">
        <v>0.0</v>
      </c>
      <c r="G18" s="9">
        <v>0.0</v>
      </c>
      <c r="H18" s="9">
        <v>0.0</v>
      </c>
      <c r="I18" s="9">
        <v>0.0</v>
      </c>
      <c r="J18" s="9">
        <v>0.0</v>
      </c>
      <c r="K18" s="9">
        <v>0.0</v>
      </c>
      <c r="L18" s="9">
        <v>0.0</v>
      </c>
      <c r="M18" s="9">
        <v>0.0</v>
      </c>
      <c r="N18" s="9">
        <v>0.0</v>
      </c>
      <c r="O18" s="9">
        <v>0.0</v>
      </c>
      <c r="P18" s="9">
        <v>0.0</v>
      </c>
      <c r="Q18" s="9">
        <v>0.0</v>
      </c>
      <c r="R18" s="4"/>
      <c r="S18" s="46"/>
      <c r="T18" s="4"/>
      <c r="U18" s="4"/>
      <c r="V18" s="4"/>
      <c r="W18" s="4"/>
      <c r="X18" s="4"/>
      <c r="Y18" s="4"/>
      <c r="Z18" s="4"/>
    </row>
    <row r="19" ht="15.75" customHeight="1">
      <c r="A19" s="8">
        <f>Kontoplan!B17</f>
        <v>3430</v>
      </c>
      <c r="B19" s="8" t="str">
        <f>Kontoplan!C17</f>
        <v>Grasrotandelen Norsk Tipping</v>
      </c>
      <c r="C19" s="9"/>
      <c r="D19" s="9"/>
      <c r="E19" s="16">
        <f t="shared" si="1"/>
        <v>0</v>
      </c>
      <c r="F19" s="9">
        <v>0.0</v>
      </c>
      <c r="G19" s="9">
        <v>0.0</v>
      </c>
      <c r="H19" s="9">
        <v>0.0</v>
      </c>
      <c r="I19" s="9">
        <v>0.0</v>
      </c>
      <c r="J19" s="9">
        <v>0.0</v>
      </c>
      <c r="K19" s="9">
        <v>0.0</v>
      </c>
      <c r="L19" s="9">
        <v>0.0</v>
      </c>
      <c r="M19" s="9">
        <v>0.0</v>
      </c>
      <c r="N19" s="9">
        <v>0.0</v>
      </c>
      <c r="O19" s="9">
        <v>0.0</v>
      </c>
      <c r="P19" s="9">
        <v>0.0</v>
      </c>
      <c r="Q19" s="9">
        <v>0.0</v>
      </c>
      <c r="R19" s="4"/>
      <c r="S19" s="46"/>
      <c r="T19" s="4"/>
      <c r="U19" s="4"/>
      <c r="V19" s="4"/>
      <c r="W19" s="4"/>
      <c r="X19" s="4"/>
      <c r="Y19" s="4"/>
      <c r="Z19" s="4"/>
    </row>
    <row r="20" ht="15.75" customHeight="1">
      <c r="A20" s="8">
        <f>Kontoplan!B18</f>
        <v>3900</v>
      </c>
      <c r="B20" s="8" t="str">
        <f>Kontoplan!C18</f>
        <v>Annen driftsrelatert inntekt</v>
      </c>
      <c r="C20" s="9"/>
      <c r="D20" s="9"/>
      <c r="E20" s="16">
        <f t="shared" si="1"/>
        <v>0</v>
      </c>
      <c r="F20" s="9">
        <v>0.0</v>
      </c>
      <c r="G20" s="9">
        <v>0.0</v>
      </c>
      <c r="H20" s="9">
        <v>0.0</v>
      </c>
      <c r="I20" s="9">
        <v>0.0</v>
      </c>
      <c r="J20" s="9">
        <v>0.0</v>
      </c>
      <c r="K20" s="9">
        <v>0.0</v>
      </c>
      <c r="L20" s="9">
        <v>0.0</v>
      </c>
      <c r="M20" s="9">
        <v>0.0</v>
      </c>
      <c r="N20" s="9">
        <v>0.0</v>
      </c>
      <c r="O20" s="9">
        <v>0.0</v>
      </c>
      <c r="P20" s="9">
        <v>0.0</v>
      </c>
      <c r="Q20" s="9">
        <v>0.0</v>
      </c>
      <c r="R20" s="4"/>
      <c r="S20" s="46"/>
      <c r="T20" s="4"/>
      <c r="U20" s="4"/>
      <c r="V20" s="4"/>
      <c r="W20" s="4"/>
      <c r="X20" s="4"/>
      <c r="Y20" s="4"/>
      <c r="Z20" s="4"/>
    </row>
    <row r="21" ht="15.75" customHeight="1">
      <c r="A21" s="8">
        <f>Kontoplan!B19</f>
        <v>3901</v>
      </c>
      <c r="B21" s="8" t="str">
        <f>Kontoplan!C19</f>
        <v>Internstøtte BI Athletics</v>
      </c>
      <c r="C21" s="9"/>
      <c r="D21" s="9"/>
      <c r="E21" s="16">
        <f t="shared" si="1"/>
        <v>0</v>
      </c>
      <c r="F21" s="9">
        <v>0.0</v>
      </c>
      <c r="G21" s="9">
        <v>0.0</v>
      </c>
      <c r="H21" s="9">
        <v>0.0</v>
      </c>
      <c r="I21" s="9">
        <v>0.0</v>
      </c>
      <c r="J21" s="9">
        <v>0.0</v>
      </c>
      <c r="K21" s="9">
        <v>0.0</v>
      </c>
      <c r="L21" s="9">
        <v>0.0</v>
      </c>
      <c r="M21" s="9">
        <v>0.0</v>
      </c>
      <c r="N21" s="9">
        <v>0.0</v>
      </c>
      <c r="O21" s="9">
        <v>0.0</v>
      </c>
      <c r="P21" s="9">
        <v>0.0</v>
      </c>
      <c r="Q21" s="9">
        <v>0.0</v>
      </c>
      <c r="R21" s="4"/>
      <c r="S21" s="46"/>
      <c r="T21" s="4"/>
      <c r="U21" s="4"/>
      <c r="V21" s="4"/>
      <c r="W21" s="4"/>
      <c r="X21" s="4"/>
      <c r="Y21" s="4"/>
      <c r="Z21" s="4"/>
    </row>
    <row r="22" ht="15.75" customHeight="1">
      <c r="A22" s="8">
        <f>Kontoplan!B20</f>
        <v>3920</v>
      </c>
      <c r="B22" s="8" t="str">
        <f>Kontoplan!C20</f>
        <v>Medlemskontingent</v>
      </c>
      <c r="C22" s="9"/>
      <c r="D22" s="9"/>
      <c r="E22" s="16">
        <f t="shared" si="1"/>
        <v>0</v>
      </c>
      <c r="F22" s="9">
        <v>0.0</v>
      </c>
      <c r="G22" s="9">
        <v>0.0</v>
      </c>
      <c r="H22" s="9">
        <v>0.0</v>
      </c>
      <c r="I22" s="9">
        <v>0.0</v>
      </c>
      <c r="J22" s="9">
        <v>0.0</v>
      </c>
      <c r="K22" s="9">
        <v>0.0</v>
      </c>
      <c r="L22" s="9">
        <v>0.0</v>
      </c>
      <c r="M22" s="9">
        <v>0.0</v>
      </c>
      <c r="N22" s="9">
        <v>0.0</v>
      </c>
      <c r="O22" s="9">
        <v>0.0</v>
      </c>
      <c r="P22" s="9">
        <v>0.0</v>
      </c>
      <c r="Q22" s="9">
        <v>0.0</v>
      </c>
      <c r="R22" s="4"/>
      <c r="S22" s="46"/>
      <c r="T22" s="4"/>
      <c r="U22" s="4"/>
      <c r="V22" s="4"/>
      <c r="W22" s="4"/>
      <c r="X22" s="4"/>
      <c r="Y22" s="4"/>
      <c r="Z22" s="4"/>
    </row>
    <row r="23" ht="15.75" customHeight="1">
      <c r="A23" s="8">
        <f>Kontoplan!B21</f>
        <v>3921</v>
      </c>
      <c r="B23" s="8" t="str">
        <f>Kontoplan!C21</f>
        <v>Gruppeavgift</v>
      </c>
      <c r="C23" s="9"/>
      <c r="D23" s="9"/>
      <c r="E23" s="16">
        <f t="shared" si="1"/>
        <v>0</v>
      </c>
      <c r="F23" s="9">
        <v>0.0</v>
      </c>
      <c r="G23" s="9">
        <v>0.0</v>
      </c>
      <c r="H23" s="9">
        <v>0.0</v>
      </c>
      <c r="I23" s="9">
        <v>0.0</v>
      </c>
      <c r="J23" s="9">
        <v>0.0</v>
      </c>
      <c r="K23" s="9">
        <v>0.0</v>
      </c>
      <c r="L23" s="9">
        <v>0.0</v>
      </c>
      <c r="M23" s="9">
        <v>0.0</v>
      </c>
      <c r="N23" s="9">
        <v>0.0</v>
      </c>
      <c r="O23" s="9">
        <v>0.0</v>
      </c>
      <c r="P23" s="9">
        <v>0.0</v>
      </c>
      <c r="Q23" s="9">
        <v>0.0</v>
      </c>
      <c r="R23" s="4"/>
      <c r="S23" s="46"/>
      <c r="T23" s="4"/>
      <c r="U23" s="4"/>
      <c r="V23" s="4"/>
      <c r="W23" s="4"/>
      <c r="X23" s="4"/>
      <c r="Y23" s="4"/>
      <c r="Z23" s="4"/>
    </row>
    <row r="24" ht="15.75" customHeight="1">
      <c r="A24" s="8">
        <f>Kontoplan!B22</f>
        <v>3930</v>
      </c>
      <c r="B24" s="8" t="str">
        <f>Kontoplan!C22</f>
        <v>Treningsavgift</v>
      </c>
      <c r="C24" s="9"/>
      <c r="D24" s="9"/>
      <c r="E24" s="16">
        <f t="shared" si="1"/>
        <v>0</v>
      </c>
      <c r="F24" s="9">
        <v>0.0</v>
      </c>
      <c r="G24" s="9">
        <v>0.0</v>
      </c>
      <c r="H24" s="9">
        <v>0.0</v>
      </c>
      <c r="I24" s="9">
        <v>0.0</v>
      </c>
      <c r="J24" s="9">
        <v>0.0</v>
      </c>
      <c r="K24" s="9">
        <v>0.0</v>
      </c>
      <c r="L24" s="9">
        <v>0.0</v>
      </c>
      <c r="M24" s="9">
        <v>0.0</v>
      </c>
      <c r="N24" s="9">
        <v>0.0</v>
      </c>
      <c r="O24" s="9">
        <v>0.0</v>
      </c>
      <c r="P24" s="9">
        <v>0.0</v>
      </c>
      <c r="Q24" s="9">
        <v>0.0</v>
      </c>
      <c r="R24" s="4"/>
      <c r="S24" s="46"/>
      <c r="T24" s="4"/>
      <c r="U24" s="4"/>
      <c r="V24" s="4"/>
      <c r="W24" s="4"/>
      <c r="X24" s="4"/>
      <c r="Y24" s="4"/>
      <c r="Z24" s="4"/>
    </row>
    <row r="25" ht="15.75" customHeight="1">
      <c r="A25" s="8">
        <f>Kontoplan!B23</f>
        <v>3990</v>
      </c>
      <c r="B25" s="8" t="str">
        <f>Kontoplan!C23</f>
        <v>Kontingent fra BI-studenter</v>
      </c>
      <c r="C25" s="9"/>
      <c r="D25" s="9"/>
      <c r="E25" s="16">
        <f t="shared" si="1"/>
        <v>0</v>
      </c>
      <c r="F25" s="9">
        <v>0.0</v>
      </c>
      <c r="G25" s="9">
        <v>0.0</v>
      </c>
      <c r="H25" s="9">
        <v>0.0</v>
      </c>
      <c r="I25" s="9">
        <v>0.0</v>
      </c>
      <c r="J25" s="9">
        <v>0.0</v>
      </c>
      <c r="K25" s="9">
        <v>0.0</v>
      </c>
      <c r="L25" s="9">
        <v>0.0</v>
      </c>
      <c r="M25" s="9">
        <v>0.0</v>
      </c>
      <c r="N25" s="9">
        <v>0.0</v>
      </c>
      <c r="O25" s="9">
        <v>0.0</v>
      </c>
      <c r="P25" s="9">
        <v>0.0</v>
      </c>
      <c r="Q25" s="9">
        <v>0.0</v>
      </c>
      <c r="R25" s="4"/>
      <c r="S25" s="46"/>
      <c r="T25" s="4"/>
      <c r="U25" s="4"/>
      <c r="V25" s="4"/>
      <c r="W25" s="4"/>
      <c r="X25" s="4"/>
      <c r="Y25" s="4"/>
      <c r="Z25" s="4"/>
    </row>
    <row r="26" ht="15.75" customHeight="1">
      <c r="A26" s="8">
        <f>Kontoplan!B24</f>
        <v>3991</v>
      </c>
      <c r="B26" s="8" t="str">
        <f>Kontoplan!C24</f>
        <v>Støtte fra BISO</v>
      </c>
      <c r="C26" s="9"/>
      <c r="D26" s="9"/>
      <c r="E26" s="16">
        <f t="shared" si="1"/>
        <v>0</v>
      </c>
      <c r="F26" s="9">
        <v>0.0</v>
      </c>
      <c r="G26" s="9">
        <v>0.0</v>
      </c>
      <c r="H26" s="9">
        <v>0.0</v>
      </c>
      <c r="I26" s="9">
        <v>0.0</v>
      </c>
      <c r="J26" s="9">
        <v>0.0</v>
      </c>
      <c r="K26" s="9">
        <v>0.0</v>
      </c>
      <c r="L26" s="9">
        <v>0.0</v>
      </c>
      <c r="M26" s="9">
        <v>0.0</v>
      </c>
      <c r="N26" s="9">
        <v>0.0</v>
      </c>
      <c r="O26" s="9">
        <v>0.0</v>
      </c>
      <c r="P26" s="9">
        <v>0.0</v>
      </c>
      <c r="Q26" s="9">
        <v>0.0</v>
      </c>
      <c r="R26" s="4"/>
      <c r="S26" s="46"/>
      <c r="T26" s="4"/>
      <c r="U26" s="4"/>
      <c r="V26" s="4"/>
      <c r="W26" s="4"/>
      <c r="X26" s="4"/>
      <c r="Y26" s="4"/>
      <c r="Z26" s="4"/>
    </row>
    <row r="27" ht="15.75" customHeight="1">
      <c r="A27" s="8">
        <f>Kontoplan!B25</f>
        <v>3992</v>
      </c>
      <c r="B27" s="8" t="str">
        <f>Kontoplan!C25</f>
        <v>Støtte fra BI</v>
      </c>
      <c r="C27" s="9"/>
      <c r="D27" s="9"/>
      <c r="E27" s="16">
        <f t="shared" si="1"/>
        <v>0</v>
      </c>
      <c r="F27" s="9">
        <v>0.0</v>
      </c>
      <c r="G27" s="9">
        <v>0.0</v>
      </c>
      <c r="H27" s="9">
        <v>0.0</v>
      </c>
      <c r="I27" s="9">
        <v>0.0</v>
      </c>
      <c r="J27" s="9">
        <v>0.0</v>
      </c>
      <c r="K27" s="9">
        <v>0.0</v>
      </c>
      <c r="L27" s="9">
        <v>0.0</v>
      </c>
      <c r="M27" s="9">
        <v>0.0</v>
      </c>
      <c r="N27" s="9">
        <v>0.0</v>
      </c>
      <c r="O27" s="9">
        <v>0.0</v>
      </c>
      <c r="P27" s="9">
        <v>0.0</v>
      </c>
      <c r="Q27" s="9">
        <v>0.0</v>
      </c>
      <c r="R27" s="4"/>
      <c r="S27" s="46"/>
      <c r="T27" s="4"/>
      <c r="U27" s="4"/>
      <c r="V27" s="4"/>
      <c r="W27" s="4"/>
      <c r="X27" s="4"/>
      <c r="Y27" s="4"/>
      <c r="Z27" s="4"/>
    </row>
    <row r="28" ht="15.75" customHeight="1">
      <c r="A28" s="8">
        <f>Kontoplan!B26</f>
        <v>3993</v>
      </c>
      <c r="B28" s="8" t="str">
        <f>Kontoplan!C26</f>
        <v>Støtte fra Velferdstinget</v>
      </c>
      <c r="C28" s="9"/>
      <c r="D28" s="9"/>
      <c r="E28" s="16">
        <f t="shared" si="1"/>
        <v>0</v>
      </c>
      <c r="F28" s="9">
        <v>0.0</v>
      </c>
      <c r="G28" s="9">
        <v>0.0</v>
      </c>
      <c r="H28" s="9">
        <v>0.0</v>
      </c>
      <c r="I28" s="9">
        <v>0.0</v>
      </c>
      <c r="J28" s="9">
        <v>0.0</v>
      </c>
      <c r="K28" s="9">
        <v>0.0</v>
      </c>
      <c r="L28" s="9">
        <v>0.0</v>
      </c>
      <c r="M28" s="9">
        <v>0.0</v>
      </c>
      <c r="N28" s="9">
        <v>0.0</v>
      </c>
      <c r="O28" s="9">
        <v>0.0</v>
      </c>
      <c r="P28" s="9">
        <v>0.0</v>
      </c>
      <c r="Q28" s="9">
        <v>0.0</v>
      </c>
      <c r="R28" s="4"/>
      <c r="S28" s="46"/>
      <c r="T28" s="4"/>
      <c r="U28" s="4"/>
      <c r="V28" s="4"/>
      <c r="W28" s="4"/>
      <c r="X28" s="4"/>
      <c r="Y28" s="4"/>
      <c r="Z28" s="4"/>
    </row>
    <row r="29" ht="15.75" customHeight="1">
      <c r="A29" s="8">
        <f>Kontoplan!B27</f>
        <v>3994</v>
      </c>
      <c r="B29" s="8" t="str">
        <f>Kontoplan!C27</f>
        <v>Støtte fra NSI</v>
      </c>
      <c r="C29" s="9"/>
      <c r="D29" s="9"/>
      <c r="E29" s="16">
        <f t="shared" si="1"/>
        <v>0</v>
      </c>
      <c r="F29" s="9">
        <v>0.0</v>
      </c>
      <c r="G29" s="9">
        <v>0.0</v>
      </c>
      <c r="H29" s="9">
        <v>0.0</v>
      </c>
      <c r="I29" s="9">
        <v>0.0</v>
      </c>
      <c r="J29" s="9">
        <v>0.0</v>
      </c>
      <c r="K29" s="9">
        <v>0.0</v>
      </c>
      <c r="L29" s="9">
        <v>0.0</v>
      </c>
      <c r="M29" s="9">
        <v>0.0</v>
      </c>
      <c r="N29" s="9">
        <v>0.0</v>
      </c>
      <c r="O29" s="9">
        <v>0.0</v>
      </c>
      <c r="P29" s="9">
        <v>0.0</v>
      </c>
      <c r="Q29" s="9">
        <v>0.0</v>
      </c>
      <c r="R29" s="4"/>
      <c r="S29" s="46"/>
      <c r="T29" s="4"/>
      <c r="U29" s="4"/>
      <c r="V29" s="4"/>
      <c r="W29" s="4"/>
      <c r="X29" s="4"/>
      <c r="Y29" s="4"/>
      <c r="Z29" s="4"/>
    </row>
    <row r="30" ht="15.75" customHeight="1">
      <c r="A30" s="8">
        <f>Kontoplan!B28</f>
        <v>3995</v>
      </c>
      <c r="B30" s="8" t="str">
        <f>Kontoplan!C28</f>
        <v>Annen støtte</v>
      </c>
      <c r="C30" s="9"/>
      <c r="D30" s="9"/>
      <c r="E30" s="16">
        <f t="shared" si="1"/>
        <v>0</v>
      </c>
      <c r="F30" s="9">
        <v>0.0</v>
      </c>
      <c r="G30" s="9">
        <v>0.0</v>
      </c>
      <c r="H30" s="9">
        <v>0.0</v>
      </c>
      <c r="I30" s="9">
        <v>0.0</v>
      </c>
      <c r="J30" s="9">
        <v>0.0</v>
      </c>
      <c r="K30" s="9">
        <v>0.0</v>
      </c>
      <c r="L30" s="9">
        <v>0.0</v>
      </c>
      <c r="M30" s="9">
        <v>0.0</v>
      </c>
      <c r="N30" s="9">
        <v>0.0</v>
      </c>
      <c r="O30" s="9">
        <v>0.0</v>
      </c>
      <c r="P30" s="9">
        <v>0.0</v>
      </c>
      <c r="Q30" s="9">
        <v>0.0</v>
      </c>
      <c r="R30" s="4"/>
      <c r="S30" s="46"/>
      <c r="T30" s="4"/>
      <c r="U30" s="4"/>
      <c r="V30" s="4"/>
      <c r="W30" s="4"/>
      <c r="X30" s="4"/>
      <c r="Y30" s="4"/>
      <c r="Z30" s="4"/>
    </row>
    <row r="31" ht="15.75" customHeight="1">
      <c r="A31" s="4"/>
      <c r="B31" s="4"/>
      <c r="C31" s="12"/>
      <c r="D31" s="12"/>
      <c r="E31" s="12"/>
      <c r="F31" s="12"/>
      <c r="G31" s="12"/>
      <c r="H31" s="12"/>
      <c r="I31" s="12"/>
      <c r="J31" s="12"/>
      <c r="K31" s="12"/>
      <c r="L31" s="12"/>
      <c r="M31" s="12"/>
      <c r="N31" s="12"/>
      <c r="O31" s="12"/>
      <c r="P31" s="12"/>
      <c r="Q31" s="12"/>
      <c r="R31" s="4"/>
      <c r="S31" s="4"/>
      <c r="T31" s="4"/>
      <c r="U31" s="4"/>
      <c r="V31" s="4"/>
      <c r="W31" s="4"/>
      <c r="X31" s="4"/>
      <c r="Y31" s="4"/>
      <c r="Z31" s="4"/>
    </row>
    <row r="32" ht="15.75" customHeight="1">
      <c r="A32" s="13" t="s">
        <v>30</v>
      </c>
      <c r="B32" s="14"/>
      <c r="C32" s="15">
        <f t="shared" ref="C32:Q32" si="2">SUM(C13:C31)</f>
        <v>0</v>
      </c>
      <c r="D32" s="15">
        <f t="shared" si="2"/>
        <v>0</v>
      </c>
      <c r="E32" s="16">
        <f t="shared" si="2"/>
        <v>0</v>
      </c>
      <c r="F32" s="15">
        <f t="shared" si="2"/>
        <v>0</v>
      </c>
      <c r="G32" s="15">
        <f t="shared" si="2"/>
        <v>0</v>
      </c>
      <c r="H32" s="15">
        <f t="shared" si="2"/>
        <v>0</v>
      </c>
      <c r="I32" s="15">
        <f t="shared" si="2"/>
        <v>0</v>
      </c>
      <c r="J32" s="15">
        <f t="shared" si="2"/>
        <v>0</v>
      </c>
      <c r="K32" s="15">
        <f t="shared" si="2"/>
        <v>0</v>
      </c>
      <c r="L32" s="15">
        <f t="shared" si="2"/>
        <v>0</v>
      </c>
      <c r="M32" s="15">
        <f t="shared" si="2"/>
        <v>0</v>
      </c>
      <c r="N32" s="15">
        <f t="shared" si="2"/>
        <v>0</v>
      </c>
      <c r="O32" s="15">
        <f t="shared" si="2"/>
        <v>0</v>
      </c>
      <c r="P32" s="15">
        <f t="shared" si="2"/>
        <v>0</v>
      </c>
      <c r="Q32" s="15">
        <f t="shared" si="2"/>
        <v>0</v>
      </c>
      <c r="R32" s="4"/>
      <c r="S32" s="46"/>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5" t="s">
        <v>31</v>
      </c>
      <c r="B36" s="2"/>
      <c r="C36" s="2"/>
      <c r="D36" s="2"/>
      <c r="E36" s="2"/>
      <c r="F36" s="2"/>
      <c r="G36" s="2"/>
      <c r="H36" s="2"/>
      <c r="I36" s="2"/>
      <c r="J36" s="2"/>
      <c r="K36" s="2"/>
      <c r="L36" s="2"/>
      <c r="M36" s="2"/>
      <c r="N36" s="2"/>
      <c r="O36" s="2"/>
      <c r="P36" s="2"/>
      <c r="Q36" s="2"/>
      <c r="R36" s="2"/>
      <c r="S36" s="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6" t="s">
        <v>3</v>
      </c>
      <c r="B38" s="6" t="s">
        <v>4</v>
      </c>
      <c r="C38" s="6" t="s">
        <v>5</v>
      </c>
      <c r="D38" s="6" t="s">
        <v>6</v>
      </c>
      <c r="E38" s="7" t="s">
        <v>7</v>
      </c>
      <c r="F38" s="6" t="s">
        <v>172</v>
      </c>
      <c r="G38" s="6" t="s">
        <v>173</v>
      </c>
      <c r="H38" s="6" t="s">
        <v>174</v>
      </c>
      <c r="I38" s="6" t="s">
        <v>175</v>
      </c>
      <c r="J38" s="6" t="s">
        <v>176</v>
      </c>
      <c r="K38" s="6" t="s">
        <v>177</v>
      </c>
      <c r="L38" s="6" t="s">
        <v>178</v>
      </c>
      <c r="M38" s="6" t="s">
        <v>179</v>
      </c>
      <c r="N38" s="6" t="s">
        <v>180</v>
      </c>
      <c r="O38" s="6" t="s">
        <v>181</v>
      </c>
      <c r="P38" s="6" t="s">
        <v>182</v>
      </c>
      <c r="Q38" s="6" t="s">
        <v>183</v>
      </c>
      <c r="R38" s="45"/>
      <c r="S38" s="6" t="s">
        <v>184</v>
      </c>
      <c r="T38" s="4"/>
      <c r="U38" s="4"/>
      <c r="V38" s="4"/>
      <c r="W38" s="4"/>
      <c r="X38" s="4"/>
      <c r="Y38" s="4"/>
      <c r="Z38" s="4"/>
    </row>
    <row r="39" ht="15.75" customHeight="1">
      <c r="A39" s="8">
        <f>Kontoplan!B29</f>
        <v>5910</v>
      </c>
      <c r="B39" s="8" t="str">
        <f>Kontoplan!C29</f>
        <v>Lunsjkort</v>
      </c>
      <c r="C39" s="9"/>
      <c r="D39" s="9"/>
      <c r="E39" s="16">
        <f t="shared" ref="E39:E70" si="3">SUM(F39:Q39)</f>
        <v>0</v>
      </c>
      <c r="F39" s="9">
        <v>0.0</v>
      </c>
      <c r="G39" s="9">
        <v>0.0</v>
      </c>
      <c r="H39" s="9">
        <v>0.0</v>
      </c>
      <c r="I39" s="9">
        <v>0.0</v>
      </c>
      <c r="J39" s="9">
        <v>0.0</v>
      </c>
      <c r="K39" s="9">
        <v>0.0</v>
      </c>
      <c r="L39" s="9">
        <v>0.0</v>
      </c>
      <c r="M39" s="9">
        <v>0.0</v>
      </c>
      <c r="N39" s="9">
        <v>0.0</v>
      </c>
      <c r="O39" s="9">
        <v>0.0</v>
      </c>
      <c r="P39" s="9">
        <v>0.0</v>
      </c>
      <c r="Q39" s="9">
        <v>0.0</v>
      </c>
      <c r="R39" s="4"/>
      <c r="S39" s="46"/>
      <c r="T39" s="4"/>
      <c r="U39" s="4"/>
      <c r="V39" s="4"/>
      <c r="W39" s="4"/>
      <c r="X39" s="4"/>
      <c r="Y39" s="4"/>
      <c r="Z39" s="4"/>
    </row>
    <row r="40" ht="15.75" customHeight="1">
      <c r="A40" s="8">
        <f>Kontoplan!B30</f>
        <v>5995</v>
      </c>
      <c r="B40" s="8" t="str">
        <f>Kontoplan!C30</f>
        <v>Styrekostnader</v>
      </c>
      <c r="C40" s="9"/>
      <c r="D40" s="9"/>
      <c r="E40" s="16">
        <f t="shared" si="3"/>
        <v>0</v>
      </c>
      <c r="F40" s="9">
        <v>0.0</v>
      </c>
      <c r="G40" s="9">
        <v>0.0</v>
      </c>
      <c r="H40" s="9">
        <v>0.0</v>
      </c>
      <c r="I40" s="9">
        <v>0.0</v>
      </c>
      <c r="J40" s="9">
        <v>0.0</v>
      </c>
      <c r="K40" s="9">
        <v>0.0</v>
      </c>
      <c r="L40" s="9">
        <v>0.0</v>
      </c>
      <c r="M40" s="9">
        <v>0.0</v>
      </c>
      <c r="N40" s="9">
        <v>0.0</v>
      </c>
      <c r="O40" s="9">
        <v>0.0</v>
      </c>
      <c r="P40" s="9">
        <v>0.0</v>
      </c>
      <c r="Q40" s="9">
        <v>0.0</v>
      </c>
      <c r="R40" s="4"/>
      <c r="S40" s="46"/>
      <c r="T40" s="4"/>
      <c r="U40" s="4"/>
      <c r="V40" s="4"/>
      <c r="W40" s="4"/>
      <c r="X40" s="4"/>
      <c r="Y40" s="4"/>
      <c r="Z40" s="4"/>
    </row>
    <row r="41" ht="15.75" customHeight="1">
      <c r="A41" s="8">
        <f>Kontoplan!B31</f>
        <v>6480</v>
      </c>
      <c r="B41" s="8" t="str">
        <f>Kontoplan!C31</f>
        <v>Leiekostnad idrett</v>
      </c>
      <c r="C41" s="9"/>
      <c r="D41" s="9"/>
      <c r="E41" s="16">
        <f t="shared" si="3"/>
        <v>0</v>
      </c>
      <c r="F41" s="9">
        <v>0.0</v>
      </c>
      <c r="G41" s="9">
        <v>0.0</v>
      </c>
      <c r="H41" s="9">
        <v>0.0</v>
      </c>
      <c r="I41" s="9">
        <v>0.0</v>
      </c>
      <c r="J41" s="9">
        <v>0.0</v>
      </c>
      <c r="K41" s="9">
        <v>0.0</v>
      </c>
      <c r="L41" s="9">
        <v>0.0</v>
      </c>
      <c r="M41" s="9">
        <v>0.0</v>
      </c>
      <c r="N41" s="9">
        <v>0.0</v>
      </c>
      <c r="O41" s="9">
        <v>0.0</v>
      </c>
      <c r="P41" s="9">
        <v>0.0</v>
      </c>
      <c r="Q41" s="9">
        <v>0.0</v>
      </c>
      <c r="R41" s="4"/>
      <c r="S41" s="46"/>
      <c r="T41" s="4"/>
      <c r="U41" s="4"/>
      <c r="V41" s="4"/>
      <c r="W41" s="4"/>
      <c r="X41" s="4"/>
      <c r="Y41" s="4"/>
      <c r="Z41" s="4"/>
    </row>
    <row r="42" ht="15.75" customHeight="1">
      <c r="A42" s="8">
        <f>Kontoplan!B32</f>
        <v>6490</v>
      </c>
      <c r="B42" s="8" t="str">
        <f>Kontoplan!C32</f>
        <v>Leiekostnad annen</v>
      </c>
      <c r="C42" s="9"/>
      <c r="D42" s="9"/>
      <c r="E42" s="16">
        <f t="shared" si="3"/>
        <v>0</v>
      </c>
      <c r="F42" s="9">
        <v>0.0</v>
      </c>
      <c r="G42" s="9">
        <v>0.0</v>
      </c>
      <c r="H42" s="9">
        <v>0.0</v>
      </c>
      <c r="I42" s="9">
        <v>0.0</v>
      </c>
      <c r="J42" s="9">
        <v>0.0</v>
      </c>
      <c r="K42" s="9">
        <v>0.0</v>
      </c>
      <c r="L42" s="9">
        <v>0.0</v>
      </c>
      <c r="M42" s="9">
        <v>0.0</v>
      </c>
      <c r="N42" s="9">
        <v>0.0</v>
      </c>
      <c r="O42" s="9">
        <v>0.0</v>
      </c>
      <c r="P42" s="9">
        <v>0.0</v>
      </c>
      <c r="Q42" s="9">
        <v>0.0</v>
      </c>
      <c r="R42" s="4"/>
      <c r="S42" s="46"/>
      <c r="T42" s="4"/>
      <c r="U42" s="4"/>
      <c r="V42" s="4"/>
      <c r="W42" s="4"/>
      <c r="X42" s="4"/>
      <c r="Y42" s="4"/>
      <c r="Z42" s="4"/>
    </row>
    <row r="43" ht="15.75" customHeight="1">
      <c r="A43" s="8">
        <f>Kontoplan!B33</f>
        <v>6540</v>
      </c>
      <c r="B43" s="8" t="str">
        <f>Kontoplan!C33</f>
        <v>Idrettsutstyr</v>
      </c>
      <c r="C43" s="9"/>
      <c r="D43" s="9"/>
      <c r="E43" s="16">
        <f t="shared" si="3"/>
        <v>0</v>
      </c>
      <c r="F43" s="9">
        <v>0.0</v>
      </c>
      <c r="G43" s="9">
        <v>0.0</v>
      </c>
      <c r="H43" s="9">
        <v>0.0</v>
      </c>
      <c r="I43" s="9">
        <v>0.0</v>
      </c>
      <c r="J43" s="9">
        <v>0.0</v>
      </c>
      <c r="K43" s="9">
        <v>0.0</v>
      </c>
      <c r="L43" s="9">
        <v>0.0</v>
      </c>
      <c r="M43" s="9">
        <v>0.0</v>
      </c>
      <c r="N43" s="9">
        <v>0.0</v>
      </c>
      <c r="O43" s="9">
        <v>0.0</v>
      </c>
      <c r="P43" s="9">
        <v>0.0</v>
      </c>
      <c r="Q43" s="9">
        <v>0.0</v>
      </c>
      <c r="R43" s="4"/>
      <c r="S43" s="46"/>
      <c r="T43" s="4"/>
      <c r="U43" s="4"/>
      <c r="V43" s="4"/>
      <c r="W43" s="4"/>
      <c r="X43" s="4"/>
      <c r="Y43" s="4"/>
      <c r="Z43" s="4"/>
    </row>
    <row r="44" ht="15.75" customHeight="1">
      <c r="A44" s="8">
        <f>Kontoplan!B34</f>
        <v>6550</v>
      </c>
      <c r="B44" s="8" t="str">
        <f>Kontoplan!C34</f>
        <v>Driftsmateriale</v>
      </c>
      <c r="C44" s="9"/>
      <c r="D44" s="9"/>
      <c r="E44" s="16">
        <f t="shared" si="3"/>
        <v>0</v>
      </c>
      <c r="F44" s="9">
        <v>0.0</v>
      </c>
      <c r="G44" s="9">
        <v>0.0</v>
      </c>
      <c r="H44" s="9">
        <v>0.0</v>
      </c>
      <c r="I44" s="9">
        <v>0.0</v>
      </c>
      <c r="J44" s="9">
        <v>0.0</v>
      </c>
      <c r="K44" s="9">
        <v>0.0</v>
      </c>
      <c r="L44" s="9">
        <v>0.0</v>
      </c>
      <c r="M44" s="9">
        <v>0.0</v>
      </c>
      <c r="N44" s="9">
        <v>0.0</v>
      </c>
      <c r="O44" s="9">
        <v>0.0</v>
      </c>
      <c r="P44" s="9">
        <v>0.0</v>
      </c>
      <c r="Q44" s="9">
        <v>0.0</v>
      </c>
      <c r="R44" s="4"/>
      <c r="S44" s="46"/>
      <c r="T44" s="4"/>
      <c r="U44" s="4"/>
      <c r="V44" s="4"/>
      <c r="W44" s="4"/>
      <c r="X44" s="4"/>
      <c r="Y44" s="4"/>
      <c r="Z44" s="4"/>
    </row>
    <row r="45" ht="15.75" customHeight="1">
      <c r="A45" s="8">
        <f>Kontoplan!B35</f>
        <v>6555</v>
      </c>
      <c r="B45" s="8" t="str">
        <f>Kontoplan!C35</f>
        <v>Andre driftskostnader</v>
      </c>
      <c r="C45" s="9"/>
      <c r="D45" s="9"/>
      <c r="E45" s="16">
        <f t="shared" si="3"/>
        <v>0</v>
      </c>
      <c r="F45" s="9">
        <v>0.0</v>
      </c>
      <c r="G45" s="9">
        <v>0.0</v>
      </c>
      <c r="H45" s="9">
        <v>0.0</v>
      </c>
      <c r="I45" s="9">
        <v>0.0</v>
      </c>
      <c r="J45" s="9">
        <v>0.0</v>
      </c>
      <c r="K45" s="9">
        <v>0.0</v>
      </c>
      <c r="L45" s="9">
        <v>0.0</v>
      </c>
      <c r="M45" s="9">
        <v>0.0</v>
      </c>
      <c r="N45" s="9">
        <v>0.0</v>
      </c>
      <c r="O45" s="9">
        <v>0.0</v>
      </c>
      <c r="P45" s="9">
        <v>0.0</v>
      </c>
      <c r="Q45" s="9">
        <v>0.0</v>
      </c>
      <c r="R45" s="4"/>
      <c r="S45" s="46"/>
      <c r="T45" s="4"/>
      <c r="U45" s="4"/>
      <c r="V45" s="4"/>
      <c r="W45" s="4"/>
      <c r="X45" s="4"/>
      <c r="Y45" s="4"/>
      <c r="Z45" s="4"/>
    </row>
    <row r="46" ht="15.75" customHeight="1">
      <c r="A46" s="8">
        <f>Kontoplan!B36</f>
        <v>6571</v>
      </c>
      <c r="B46" s="8" t="str">
        <f>Kontoplan!C36</f>
        <v>Drakter</v>
      </c>
      <c r="C46" s="9"/>
      <c r="D46" s="9"/>
      <c r="E46" s="16">
        <f t="shared" si="3"/>
        <v>0</v>
      </c>
      <c r="F46" s="9">
        <v>0.0</v>
      </c>
      <c r="G46" s="9">
        <v>0.0</v>
      </c>
      <c r="H46" s="9">
        <v>0.0</v>
      </c>
      <c r="I46" s="9">
        <v>0.0</v>
      </c>
      <c r="J46" s="9">
        <v>0.0</v>
      </c>
      <c r="K46" s="9">
        <v>0.0</v>
      </c>
      <c r="L46" s="9">
        <v>0.0</v>
      </c>
      <c r="M46" s="9">
        <v>0.0</v>
      </c>
      <c r="N46" s="9">
        <v>0.0</v>
      </c>
      <c r="O46" s="9">
        <v>0.0</v>
      </c>
      <c r="P46" s="9">
        <v>0.0</v>
      </c>
      <c r="Q46" s="9">
        <v>0.0</v>
      </c>
      <c r="R46" s="4"/>
      <c r="S46" s="46"/>
      <c r="T46" s="4"/>
      <c r="U46" s="4"/>
      <c r="V46" s="4"/>
      <c r="W46" s="4"/>
      <c r="X46" s="4"/>
      <c r="Y46" s="4"/>
      <c r="Z46" s="4"/>
    </row>
    <row r="47" ht="15.75" customHeight="1">
      <c r="A47" s="8">
        <f>Kontoplan!B37</f>
        <v>6572</v>
      </c>
      <c r="B47" s="8" t="str">
        <f>Kontoplan!C37</f>
        <v>Annet klær</v>
      </c>
      <c r="C47" s="9"/>
      <c r="D47" s="9"/>
      <c r="E47" s="16">
        <f t="shared" si="3"/>
        <v>0</v>
      </c>
      <c r="F47" s="9">
        <v>0.0</v>
      </c>
      <c r="G47" s="9">
        <v>0.0</v>
      </c>
      <c r="H47" s="9">
        <v>0.0</v>
      </c>
      <c r="I47" s="9">
        <v>0.0</v>
      </c>
      <c r="J47" s="9">
        <v>0.0</v>
      </c>
      <c r="K47" s="9">
        <v>0.0</v>
      </c>
      <c r="L47" s="9">
        <v>0.0</v>
      </c>
      <c r="M47" s="9">
        <v>0.0</v>
      </c>
      <c r="N47" s="9">
        <v>0.0</v>
      </c>
      <c r="O47" s="9">
        <v>0.0</v>
      </c>
      <c r="P47" s="9">
        <v>0.0</v>
      </c>
      <c r="Q47" s="9">
        <v>0.0</v>
      </c>
      <c r="R47" s="4"/>
      <c r="S47" s="46"/>
      <c r="T47" s="4"/>
      <c r="U47" s="4"/>
      <c r="V47" s="4"/>
      <c r="W47" s="4"/>
      <c r="X47" s="4"/>
      <c r="Y47" s="4"/>
      <c r="Z47" s="4"/>
    </row>
    <row r="48" ht="15.75" customHeight="1">
      <c r="A48" s="8">
        <f>Kontoplan!B38</f>
        <v>6620</v>
      </c>
      <c r="B48" s="8" t="str">
        <f>Kontoplan!C38</f>
        <v>Reparasjon og vedlikehold</v>
      </c>
      <c r="C48" s="9"/>
      <c r="D48" s="9"/>
      <c r="E48" s="16">
        <f t="shared" si="3"/>
        <v>0</v>
      </c>
      <c r="F48" s="9">
        <v>0.0</v>
      </c>
      <c r="G48" s="9">
        <v>0.0</v>
      </c>
      <c r="H48" s="9">
        <v>0.0</v>
      </c>
      <c r="I48" s="9">
        <v>0.0</v>
      </c>
      <c r="J48" s="9">
        <v>0.0</v>
      </c>
      <c r="K48" s="9">
        <v>0.0</v>
      </c>
      <c r="L48" s="9">
        <v>0.0</v>
      </c>
      <c r="M48" s="9">
        <v>0.0</v>
      </c>
      <c r="N48" s="9">
        <v>0.0</v>
      </c>
      <c r="O48" s="9">
        <v>0.0</v>
      </c>
      <c r="P48" s="9">
        <v>0.0</v>
      </c>
      <c r="Q48" s="9">
        <v>0.0</v>
      </c>
      <c r="R48" s="4"/>
      <c r="S48" s="46"/>
      <c r="T48" s="4"/>
      <c r="U48" s="4"/>
      <c r="V48" s="4"/>
      <c r="W48" s="4"/>
      <c r="X48" s="4"/>
      <c r="Y48" s="4"/>
      <c r="Z48" s="4"/>
    </row>
    <row r="49" ht="15.75" customHeight="1">
      <c r="A49" s="8">
        <f>Kontoplan!B39</f>
        <v>6705</v>
      </c>
      <c r="B49" s="8" t="str">
        <f>Kontoplan!C39</f>
        <v>Regnskapshonorar</v>
      </c>
      <c r="C49" s="9"/>
      <c r="D49" s="9"/>
      <c r="E49" s="16">
        <f t="shared" si="3"/>
        <v>0</v>
      </c>
      <c r="F49" s="9">
        <v>0.0</v>
      </c>
      <c r="G49" s="9">
        <v>0.0</v>
      </c>
      <c r="H49" s="9">
        <v>0.0</v>
      </c>
      <c r="I49" s="9">
        <v>0.0</v>
      </c>
      <c r="J49" s="9">
        <v>0.0</v>
      </c>
      <c r="K49" s="9">
        <v>0.0</v>
      </c>
      <c r="L49" s="9">
        <v>0.0</v>
      </c>
      <c r="M49" s="9">
        <v>0.0</v>
      </c>
      <c r="N49" s="9">
        <v>0.0</v>
      </c>
      <c r="O49" s="9">
        <v>0.0</v>
      </c>
      <c r="P49" s="9">
        <v>0.0</v>
      </c>
      <c r="Q49" s="9">
        <v>0.0</v>
      </c>
      <c r="R49" s="4"/>
      <c r="S49" s="46"/>
      <c r="T49" s="4"/>
      <c r="U49" s="4"/>
      <c r="V49" s="4"/>
      <c r="W49" s="4"/>
      <c r="X49" s="4"/>
      <c r="Y49" s="4"/>
      <c r="Z49" s="4"/>
    </row>
    <row r="50" ht="15.75" customHeight="1">
      <c r="A50" s="8">
        <f>Kontoplan!B40</f>
        <v>6710</v>
      </c>
      <c r="B50" s="8" t="str">
        <f>Kontoplan!C40</f>
        <v>Dommerhonorar</v>
      </c>
      <c r="C50" s="9"/>
      <c r="D50" s="9"/>
      <c r="E50" s="16">
        <f t="shared" si="3"/>
        <v>0</v>
      </c>
      <c r="F50" s="9">
        <v>0.0</v>
      </c>
      <c r="G50" s="9">
        <v>0.0</v>
      </c>
      <c r="H50" s="9">
        <v>0.0</v>
      </c>
      <c r="I50" s="9">
        <v>0.0</v>
      </c>
      <c r="J50" s="9">
        <v>0.0</v>
      </c>
      <c r="K50" s="9">
        <v>0.0</v>
      </c>
      <c r="L50" s="9">
        <v>0.0</v>
      </c>
      <c r="M50" s="9">
        <v>0.0</v>
      </c>
      <c r="N50" s="9">
        <v>0.0</v>
      </c>
      <c r="O50" s="9">
        <v>0.0</v>
      </c>
      <c r="P50" s="9">
        <v>0.0</v>
      </c>
      <c r="Q50" s="9">
        <v>0.0</v>
      </c>
      <c r="R50" s="4"/>
      <c r="S50" s="46"/>
      <c r="T50" s="4"/>
      <c r="U50" s="4"/>
      <c r="V50" s="4"/>
      <c r="W50" s="4"/>
      <c r="X50" s="4"/>
      <c r="Y50" s="4"/>
      <c r="Z50" s="4"/>
    </row>
    <row r="51" ht="15.75" customHeight="1">
      <c r="A51" s="8">
        <f>Kontoplan!B41</f>
        <v>6711</v>
      </c>
      <c r="B51" s="8" t="str">
        <f>Kontoplan!C41</f>
        <v>Trenerhonorar</v>
      </c>
      <c r="C51" s="9"/>
      <c r="D51" s="9"/>
      <c r="E51" s="16">
        <f t="shared" si="3"/>
        <v>0</v>
      </c>
      <c r="F51" s="9">
        <v>0.0</v>
      </c>
      <c r="G51" s="9">
        <v>0.0</v>
      </c>
      <c r="H51" s="9">
        <v>0.0</v>
      </c>
      <c r="I51" s="9">
        <v>0.0</v>
      </c>
      <c r="J51" s="9">
        <v>0.0</v>
      </c>
      <c r="K51" s="9">
        <v>0.0</v>
      </c>
      <c r="L51" s="9">
        <v>0.0</v>
      </c>
      <c r="M51" s="9">
        <v>0.0</v>
      </c>
      <c r="N51" s="9">
        <v>0.0</v>
      </c>
      <c r="O51" s="9">
        <v>0.0</v>
      </c>
      <c r="P51" s="9">
        <v>0.0</v>
      </c>
      <c r="Q51" s="9">
        <v>0.0</v>
      </c>
      <c r="R51" s="4"/>
      <c r="S51" s="46"/>
      <c r="T51" s="4"/>
      <c r="U51" s="4"/>
      <c r="V51" s="4"/>
      <c r="W51" s="4"/>
      <c r="X51" s="4"/>
      <c r="Y51" s="4"/>
      <c r="Z51" s="4"/>
    </row>
    <row r="52" ht="15.75" customHeight="1">
      <c r="A52" s="8">
        <f>Kontoplan!B42</f>
        <v>6800</v>
      </c>
      <c r="B52" s="8" t="str">
        <f>Kontoplan!C42</f>
        <v>Kontorrekvisita</v>
      </c>
      <c r="C52" s="9"/>
      <c r="D52" s="9"/>
      <c r="E52" s="16">
        <f t="shared" si="3"/>
        <v>0</v>
      </c>
      <c r="F52" s="9">
        <v>0.0</v>
      </c>
      <c r="G52" s="9">
        <v>0.0</v>
      </c>
      <c r="H52" s="9">
        <v>0.0</v>
      </c>
      <c r="I52" s="9">
        <v>0.0</v>
      </c>
      <c r="J52" s="9">
        <v>0.0</v>
      </c>
      <c r="K52" s="9">
        <v>0.0</v>
      </c>
      <c r="L52" s="9">
        <v>0.0</v>
      </c>
      <c r="M52" s="9">
        <v>0.0</v>
      </c>
      <c r="N52" s="9">
        <v>0.0</v>
      </c>
      <c r="O52" s="9">
        <v>0.0</v>
      </c>
      <c r="P52" s="9">
        <v>0.0</v>
      </c>
      <c r="Q52" s="9">
        <v>0.0</v>
      </c>
      <c r="R52" s="4"/>
      <c r="S52" s="46"/>
      <c r="T52" s="4"/>
      <c r="U52" s="4"/>
      <c r="V52" s="4"/>
      <c r="W52" s="4"/>
      <c r="X52" s="4"/>
      <c r="Y52" s="4"/>
      <c r="Z52" s="4"/>
    </row>
    <row r="53" ht="15.75" customHeight="1">
      <c r="A53" s="8">
        <f>Kontoplan!B43</f>
        <v>6810</v>
      </c>
      <c r="B53" s="8" t="str">
        <f>Kontoplan!C43</f>
        <v>Datakostnad</v>
      </c>
      <c r="C53" s="9"/>
      <c r="D53" s="9"/>
      <c r="E53" s="16">
        <f t="shared" si="3"/>
        <v>0</v>
      </c>
      <c r="F53" s="9">
        <v>0.0</v>
      </c>
      <c r="G53" s="9">
        <v>0.0</v>
      </c>
      <c r="H53" s="9">
        <v>0.0</v>
      </c>
      <c r="I53" s="9">
        <v>0.0</v>
      </c>
      <c r="J53" s="9">
        <v>0.0</v>
      </c>
      <c r="K53" s="9">
        <v>0.0</v>
      </c>
      <c r="L53" s="9">
        <v>0.0</v>
      </c>
      <c r="M53" s="9">
        <v>0.0</v>
      </c>
      <c r="N53" s="9">
        <v>0.0</v>
      </c>
      <c r="O53" s="9">
        <v>0.0</v>
      </c>
      <c r="P53" s="9">
        <v>0.0</v>
      </c>
      <c r="Q53" s="9">
        <v>0.0</v>
      </c>
      <c r="R53" s="4"/>
      <c r="S53" s="46"/>
      <c r="T53" s="4"/>
      <c r="U53" s="4"/>
      <c r="V53" s="4"/>
      <c r="W53" s="4"/>
      <c r="X53" s="4"/>
      <c r="Y53" s="4"/>
      <c r="Z53" s="4"/>
    </row>
    <row r="54" ht="15.75" customHeight="1">
      <c r="A54" s="8">
        <f>Kontoplan!B44</f>
        <v>6860</v>
      </c>
      <c r="B54" s="8" t="str">
        <f>Kontoplan!C44</f>
        <v>Møte, kurs, oppdatering o.l</v>
      </c>
      <c r="C54" s="9"/>
      <c r="D54" s="9"/>
      <c r="E54" s="16">
        <f t="shared" si="3"/>
        <v>0</v>
      </c>
      <c r="F54" s="9">
        <v>0.0</v>
      </c>
      <c r="G54" s="9">
        <v>0.0</v>
      </c>
      <c r="H54" s="9">
        <v>0.0</v>
      </c>
      <c r="I54" s="9">
        <v>0.0</v>
      </c>
      <c r="J54" s="9">
        <v>0.0</v>
      </c>
      <c r="K54" s="9">
        <v>0.0</v>
      </c>
      <c r="L54" s="9">
        <v>0.0</v>
      </c>
      <c r="M54" s="9">
        <v>0.0</v>
      </c>
      <c r="N54" s="9">
        <v>0.0</v>
      </c>
      <c r="O54" s="9">
        <v>0.0</v>
      </c>
      <c r="P54" s="9">
        <v>0.0</v>
      </c>
      <c r="Q54" s="9">
        <v>0.0</v>
      </c>
      <c r="R54" s="4"/>
      <c r="S54" s="46"/>
      <c r="T54" s="4"/>
      <c r="U54" s="4"/>
      <c r="V54" s="4"/>
      <c r="W54" s="4"/>
      <c r="X54" s="4"/>
      <c r="Y54" s="4"/>
      <c r="Z54" s="4"/>
    </row>
    <row r="55" ht="15.75" customHeight="1">
      <c r="A55" s="8">
        <f>Kontoplan!B45</f>
        <v>6900</v>
      </c>
      <c r="B55" s="8" t="str">
        <f>Kontoplan!C45</f>
        <v>Mobil</v>
      </c>
      <c r="C55" s="9"/>
      <c r="D55" s="9"/>
      <c r="E55" s="16">
        <f t="shared" si="3"/>
        <v>0</v>
      </c>
      <c r="F55" s="9">
        <v>0.0</v>
      </c>
      <c r="G55" s="9">
        <v>0.0</v>
      </c>
      <c r="H55" s="9">
        <v>0.0</v>
      </c>
      <c r="I55" s="9">
        <v>0.0</v>
      </c>
      <c r="J55" s="9">
        <v>0.0</v>
      </c>
      <c r="K55" s="9">
        <v>0.0</v>
      </c>
      <c r="L55" s="9">
        <v>0.0</v>
      </c>
      <c r="M55" s="9">
        <v>0.0</v>
      </c>
      <c r="N55" s="9">
        <v>0.0</v>
      </c>
      <c r="O55" s="9">
        <v>0.0</v>
      </c>
      <c r="P55" s="9">
        <v>0.0</v>
      </c>
      <c r="Q55" s="9">
        <v>0.0</v>
      </c>
      <c r="R55" s="4"/>
      <c r="S55" s="46"/>
      <c r="T55" s="4"/>
      <c r="U55" s="4"/>
      <c r="V55" s="4"/>
      <c r="W55" s="4"/>
      <c r="X55" s="4"/>
      <c r="Y55" s="4"/>
      <c r="Z55" s="4"/>
    </row>
    <row r="56" ht="15.75" customHeight="1">
      <c r="A56" s="8">
        <f>Kontoplan!B46</f>
        <v>7140</v>
      </c>
      <c r="B56" s="8" t="str">
        <f>Kontoplan!C46</f>
        <v>Reisekostnad idrett</v>
      </c>
      <c r="C56" s="9"/>
      <c r="D56" s="9"/>
      <c r="E56" s="16">
        <f t="shared" si="3"/>
        <v>0</v>
      </c>
      <c r="F56" s="9">
        <v>0.0</v>
      </c>
      <c r="G56" s="9">
        <v>0.0</v>
      </c>
      <c r="H56" s="9">
        <v>0.0</v>
      </c>
      <c r="I56" s="9">
        <v>0.0</v>
      </c>
      <c r="J56" s="9">
        <v>0.0</v>
      </c>
      <c r="K56" s="9">
        <v>0.0</v>
      </c>
      <c r="L56" s="9">
        <v>0.0</v>
      </c>
      <c r="M56" s="9">
        <v>0.0</v>
      </c>
      <c r="N56" s="9">
        <v>0.0</v>
      </c>
      <c r="O56" s="9">
        <v>0.0</v>
      </c>
      <c r="P56" s="9">
        <v>0.0</v>
      </c>
      <c r="Q56" s="9">
        <v>0.0</v>
      </c>
      <c r="R56" s="4"/>
      <c r="S56" s="46"/>
      <c r="T56" s="4"/>
      <c r="U56" s="4"/>
      <c r="V56" s="4"/>
      <c r="W56" s="4"/>
      <c r="X56" s="4"/>
      <c r="Y56" s="4"/>
      <c r="Z56" s="4"/>
    </row>
    <row r="57" ht="15.75" customHeight="1">
      <c r="A57" s="8">
        <f>Kontoplan!B47</f>
        <v>7141</v>
      </c>
      <c r="B57" s="8" t="str">
        <f>Kontoplan!C47</f>
        <v>Reisekostnad annet</v>
      </c>
      <c r="C57" s="9"/>
      <c r="D57" s="9"/>
      <c r="E57" s="16">
        <f t="shared" si="3"/>
        <v>0</v>
      </c>
      <c r="F57" s="9">
        <v>0.0</v>
      </c>
      <c r="G57" s="9">
        <v>0.0</v>
      </c>
      <c r="H57" s="9">
        <v>0.0</v>
      </c>
      <c r="I57" s="9">
        <v>0.0</v>
      </c>
      <c r="J57" s="9">
        <v>0.0</v>
      </c>
      <c r="K57" s="9">
        <v>0.0</v>
      </c>
      <c r="L57" s="9">
        <v>0.0</v>
      </c>
      <c r="M57" s="9">
        <v>0.0</v>
      </c>
      <c r="N57" s="9">
        <v>0.0</v>
      </c>
      <c r="O57" s="9">
        <v>0.0</v>
      </c>
      <c r="P57" s="9">
        <v>0.0</v>
      </c>
      <c r="Q57" s="9">
        <v>0.0</v>
      </c>
      <c r="R57" s="4"/>
      <c r="S57" s="46"/>
      <c r="T57" s="4"/>
      <c r="U57" s="4"/>
      <c r="V57" s="4"/>
      <c r="W57" s="4"/>
      <c r="X57" s="4"/>
      <c r="Y57" s="4"/>
      <c r="Z57" s="4"/>
    </row>
    <row r="58" ht="15.75" customHeight="1">
      <c r="A58" s="8">
        <f>Kontoplan!B48</f>
        <v>7310</v>
      </c>
      <c r="B58" s="8" t="str">
        <f>Kontoplan!C48</f>
        <v>Arrangement, idrett</v>
      </c>
      <c r="C58" s="9"/>
      <c r="D58" s="9"/>
      <c r="E58" s="16">
        <f t="shared" si="3"/>
        <v>0</v>
      </c>
      <c r="F58" s="9">
        <v>0.0</v>
      </c>
      <c r="G58" s="9">
        <v>0.0</v>
      </c>
      <c r="H58" s="9">
        <v>0.0</v>
      </c>
      <c r="I58" s="9">
        <v>0.0</v>
      </c>
      <c r="J58" s="9">
        <v>0.0</v>
      </c>
      <c r="K58" s="9">
        <v>0.0</v>
      </c>
      <c r="L58" s="9">
        <v>0.0</v>
      </c>
      <c r="M58" s="9">
        <v>0.0</v>
      </c>
      <c r="N58" s="9">
        <v>0.0</v>
      </c>
      <c r="O58" s="9">
        <v>0.0</v>
      </c>
      <c r="P58" s="9">
        <v>0.0</v>
      </c>
      <c r="Q58" s="9">
        <v>0.0</v>
      </c>
      <c r="R58" s="4"/>
      <c r="S58" s="46"/>
      <c r="T58" s="4"/>
      <c r="U58" s="4"/>
      <c r="V58" s="4"/>
      <c r="W58" s="4"/>
      <c r="X58" s="4"/>
      <c r="Y58" s="4"/>
      <c r="Z58" s="4"/>
    </row>
    <row r="59" ht="15.75" customHeight="1">
      <c r="A59" s="8">
        <f>Kontoplan!B49</f>
        <v>7315</v>
      </c>
      <c r="B59" s="8" t="str">
        <f>Kontoplan!C49</f>
        <v>Arrangement, ikke idrett</v>
      </c>
      <c r="C59" s="9"/>
      <c r="D59" s="9"/>
      <c r="E59" s="16">
        <f t="shared" si="3"/>
        <v>0</v>
      </c>
      <c r="F59" s="9">
        <v>0.0</v>
      </c>
      <c r="G59" s="9">
        <v>0.0</v>
      </c>
      <c r="H59" s="9">
        <v>0.0</v>
      </c>
      <c r="I59" s="9">
        <v>0.0</v>
      </c>
      <c r="J59" s="9">
        <v>0.0</v>
      </c>
      <c r="K59" s="9">
        <v>0.0</v>
      </c>
      <c r="L59" s="9">
        <v>0.0</v>
      </c>
      <c r="M59" s="9">
        <v>0.0</v>
      </c>
      <c r="N59" s="9">
        <v>0.0</v>
      </c>
      <c r="O59" s="9">
        <v>0.0</v>
      </c>
      <c r="P59" s="9">
        <v>0.0</v>
      </c>
      <c r="Q59" s="9">
        <v>0.0</v>
      </c>
      <c r="R59" s="4"/>
      <c r="S59" s="46"/>
      <c r="T59" s="4"/>
      <c r="U59" s="4"/>
      <c r="V59" s="4"/>
      <c r="W59" s="4"/>
      <c r="X59" s="4"/>
      <c r="Y59" s="4"/>
      <c r="Z59" s="4"/>
    </row>
    <row r="60" ht="15.75" customHeight="1">
      <c r="A60" s="8">
        <f>Kontoplan!B50</f>
        <v>7320</v>
      </c>
      <c r="B60" s="8" t="str">
        <f>Kontoplan!C50</f>
        <v>Markedsføring</v>
      </c>
      <c r="C60" s="9"/>
      <c r="D60" s="9"/>
      <c r="E60" s="16">
        <f t="shared" si="3"/>
        <v>0</v>
      </c>
      <c r="F60" s="9">
        <v>0.0</v>
      </c>
      <c r="G60" s="9">
        <v>0.0</v>
      </c>
      <c r="H60" s="9">
        <v>0.0</v>
      </c>
      <c r="I60" s="9">
        <v>0.0</v>
      </c>
      <c r="J60" s="9">
        <v>0.0</v>
      </c>
      <c r="K60" s="9">
        <v>0.0</v>
      </c>
      <c r="L60" s="9">
        <v>0.0</v>
      </c>
      <c r="M60" s="9">
        <v>0.0</v>
      </c>
      <c r="N60" s="9">
        <v>0.0</v>
      </c>
      <c r="O60" s="9">
        <v>0.0</v>
      </c>
      <c r="P60" s="9">
        <v>0.0</v>
      </c>
      <c r="Q60" s="9">
        <v>0.0</v>
      </c>
      <c r="R60" s="4"/>
      <c r="S60" s="46"/>
      <c r="T60" s="4"/>
      <c r="U60" s="4"/>
      <c r="V60" s="4"/>
      <c r="W60" s="4"/>
      <c r="X60" s="4"/>
      <c r="Y60" s="4"/>
      <c r="Z60" s="4"/>
    </row>
    <row r="61" ht="15.75" customHeight="1">
      <c r="A61" s="8">
        <f>Kontoplan!B51</f>
        <v>7350</v>
      </c>
      <c r="B61" s="8" t="str">
        <f>Kontoplan!C51</f>
        <v>Representasjon</v>
      </c>
      <c r="C61" s="9"/>
      <c r="D61" s="9"/>
      <c r="E61" s="16">
        <f t="shared" si="3"/>
        <v>0</v>
      </c>
      <c r="F61" s="9">
        <v>0.0</v>
      </c>
      <c r="G61" s="9">
        <v>0.0</v>
      </c>
      <c r="H61" s="9">
        <v>0.0</v>
      </c>
      <c r="I61" s="9">
        <v>0.0</v>
      </c>
      <c r="J61" s="9">
        <v>0.0</v>
      </c>
      <c r="K61" s="9">
        <v>0.0</v>
      </c>
      <c r="L61" s="9">
        <v>0.0</v>
      </c>
      <c r="M61" s="9">
        <v>0.0</v>
      </c>
      <c r="N61" s="9">
        <v>0.0</v>
      </c>
      <c r="O61" s="9">
        <v>0.0</v>
      </c>
      <c r="P61" s="9">
        <v>0.0</v>
      </c>
      <c r="Q61" s="9">
        <v>0.0</v>
      </c>
      <c r="R61" s="4"/>
      <c r="S61" s="46"/>
      <c r="T61" s="4"/>
      <c r="U61" s="4"/>
      <c r="V61" s="4"/>
      <c r="W61" s="4"/>
      <c r="X61" s="4"/>
      <c r="Y61" s="4"/>
      <c r="Z61" s="4"/>
    </row>
    <row r="62" ht="15.75" customHeight="1">
      <c r="A62" s="8">
        <f>Kontoplan!B52</f>
        <v>7401</v>
      </c>
      <c r="B62" s="8" t="str">
        <f>Kontoplan!C52</f>
        <v>Bot</v>
      </c>
      <c r="C62" s="9"/>
      <c r="D62" s="9"/>
      <c r="E62" s="16">
        <f t="shared" si="3"/>
        <v>0</v>
      </c>
      <c r="F62" s="9">
        <v>0.0</v>
      </c>
      <c r="G62" s="9">
        <v>0.0</v>
      </c>
      <c r="H62" s="9">
        <v>0.0</v>
      </c>
      <c r="I62" s="9">
        <v>0.0</v>
      </c>
      <c r="J62" s="9">
        <v>0.0</v>
      </c>
      <c r="K62" s="9">
        <v>0.0</v>
      </c>
      <c r="L62" s="9">
        <v>0.0</v>
      </c>
      <c r="M62" s="9">
        <v>0.0</v>
      </c>
      <c r="N62" s="9">
        <v>0.0</v>
      </c>
      <c r="O62" s="9">
        <v>0.0</v>
      </c>
      <c r="P62" s="9">
        <v>0.0</v>
      </c>
      <c r="Q62" s="9">
        <v>0.0</v>
      </c>
      <c r="R62" s="4"/>
      <c r="S62" s="46"/>
      <c r="T62" s="4"/>
      <c r="U62" s="4"/>
      <c r="V62" s="4"/>
      <c r="W62" s="4"/>
      <c r="X62" s="4"/>
      <c r="Y62" s="4"/>
      <c r="Z62" s="4"/>
    </row>
    <row r="63" ht="15.75" customHeight="1">
      <c r="A63" s="8">
        <f>Kontoplan!B53</f>
        <v>7410</v>
      </c>
      <c r="B63" s="8" t="str">
        <f>Kontoplan!C53</f>
        <v>Kontingent</v>
      </c>
      <c r="C63" s="9"/>
      <c r="D63" s="9"/>
      <c r="E63" s="16">
        <f t="shared" si="3"/>
        <v>0</v>
      </c>
      <c r="F63" s="9">
        <v>0.0</v>
      </c>
      <c r="G63" s="9">
        <v>0.0</v>
      </c>
      <c r="H63" s="9">
        <v>0.0</v>
      </c>
      <c r="I63" s="9">
        <v>0.0</v>
      </c>
      <c r="J63" s="9">
        <v>0.0</v>
      </c>
      <c r="K63" s="9">
        <v>0.0</v>
      </c>
      <c r="L63" s="9">
        <v>0.0</v>
      </c>
      <c r="M63" s="9">
        <v>0.0</v>
      </c>
      <c r="N63" s="9">
        <v>0.0</v>
      </c>
      <c r="O63" s="9">
        <v>0.0</v>
      </c>
      <c r="P63" s="9">
        <v>0.0</v>
      </c>
      <c r="Q63" s="9">
        <v>0.0</v>
      </c>
      <c r="R63" s="4"/>
      <c r="S63" s="46"/>
      <c r="T63" s="4"/>
      <c r="U63" s="4"/>
      <c r="V63" s="4"/>
      <c r="W63" s="4"/>
      <c r="X63" s="4"/>
      <c r="Y63" s="4"/>
      <c r="Z63" s="4"/>
    </row>
    <row r="64" ht="15.75" customHeight="1">
      <c r="A64" s="8">
        <f>Kontoplan!B54</f>
        <v>7430</v>
      </c>
      <c r="B64" s="8" t="str">
        <f>Kontoplan!C54</f>
        <v>Gave</v>
      </c>
      <c r="C64" s="9"/>
      <c r="D64" s="9"/>
      <c r="E64" s="16">
        <f t="shared" si="3"/>
        <v>0</v>
      </c>
      <c r="F64" s="9">
        <v>0.0</v>
      </c>
      <c r="G64" s="9">
        <v>0.0</v>
      </c>
      <c r="H64" s="9">
        <v>0.0</v>
      </c>
      <c r="I64" s="9">
        <v>0.0</v>
      </c>
      <c r="J64" s="9">
        <v>0.0</v>
      </c>
      <c r="K64" s="9">
        <v>0.0</v>
      </c>
      <c r="L64" s="9">
        <v>0.0</v>
      </c>
      <c r="M64" s="9">
        <v>0.0</v>
      </c>
      <c r="N64" s="9">
        <v>0.0</v>
      </c>
      <c r="O64" s="9">
        <v>0.0</v>
      </c>
      <c r="P64" s="9">
        <v>0.0</v>
      </c>
      <c r="Q64" s="9">
        <v>0.0</v>
      </c>
      <c r="R64" s="4"/>
      <c r="S64" s="46"/>
      <c r="T64" s="4"/>
      <c r="U64" s="4"/>
      <c r="V64" s="4"/>
      <c r="W64" s="4"/>
      <c r="X64" s="4"/>
      <c r="Y64" s="4"/>
      <c r="Z64" s="4"/>
    </row>
    <row r="65" ht="15.75" customHeight="1">
      <c r="A65" s="8">
        <f>Kontoplan!B55</f>
        <v>7500</v>
      </c>
      <c r="B65" s="8" t="str">
        <f>Kontoplan!C55</f>
        <v>Forsikringspremie</v>
      </c>
      <c r="C65" s="9"/>
      <c r="D65" s="9"/>
      <c r="E65" s="16">
        <f t="shared" si="3"/>
        <v>0</v>
      </c>
      <c r="F65" s="9">
        <v>0.0</v>
      </c>
      <c r="G65" s="9">
        <v>0.0</v>
      </c>
      <c r="H65" s="9">
        <v>0.0</v>
      </c>
      <c r="I65" s="9">
        <v>0.0</v>
      </c>
      <c r="J65" s="9">
        <v>0.0</v>
      </c>
      <c r="K65" s="9">
        <v>0.0</v>
      </c>
      <c r="L65" s="9">
        <v>0.0</v>
      </c>
      <c r="M65" s="9">
        <v>0.0</v>
      </c>
      <c r="N65" s="9">
        <v>0.0</v>
      </c>
      <c r="O65" s="9">
        <v>0.0</v>
      </c>
      <c r="P65" s="9">
        <v>0.0</v>
      </c>
      <c r="Q65" s="9">
        <v>0.0</v>
      </c>
      <c r="R65" s="4"/>
      <c r="S65" s="46"/>
      <c r="T65" s="4"/>
      <c r="U65" s="4"/>
      <c r="V65" s="4"/>
      <c r="W65" s="4"/>
      <c r="X65" s="4"/>
      <c r="Y65" s="4"/>
      <c r="Z65" s="4"/>
    </row>
    <row r="66" ht="15.75" customHeight="1">
      <c r="A66" s="8">
        <f>Kontoplan!B56</f>
        <v>7770</v>
      </c>
      <c r="B66" s="8" t="str">
        <f>Kontoplan!C56</f>
        <v>Bank og kortgebyr</v>
      </c>
      <c r="C66" s="9"/>
      <c r="D66" s="9"/>
      <c r="E66" s="16">
        <f t="shared" si="3"/>
        <v>0</v>
      </c>
      <c r="F66" s="9">
        <v>0.0</v>
      </c>
      <c r="G66" s="9">
        <v>0.0</v>
      </c>
      <c r="H66" s="9">
        <v>0.0</v>
      </c>
      <c r="I66" s="9">
        <v>0.0</v>
      </c>
      <c r="J66" s="9">
        <v>0.0</v>
      </c>
      <c r="K66" s="9">
        <v>0.0</v>
      </c>
      <c r="L66" s="9">
        <v>0.0</v>
      </c>
      <c r="M66" s="9">
        <v>0.0</v>
      </c>
      <c r="N66" s="9">
        <v>0.0</v>
      </c>
      <c r="O66" s="9">
        <v>0.0</v>
      </c>
      <c r="P66" s="9">
        <v>0.0</v>
      </c>
      <c r="Q66" s="9">
        <v>0.0</v>
      </c>
      <c r="R66" s="4"/>
      <c r="S66" s="46"/>
      <c r="T66" s="4"/>
      <c r="U66" s="4"/>
      <c r="V66" s="4"/>
      <c r="W66" s="4"/>
      <c r="X66" s="4"/>
      <c r="Y66" s="4"/>
      <c r="Z66" s="4"/>
    </row>
    <row r="67" ht="15.75" customHeight="1">
      <c r="A67" s="8">
        <f>Kontoplan!B57</f>
        <v>7791</v>
      </c>
      <c r="B67" s="8" t="str">
        <f>Kontoplan!C57</f>
        <v>Internstøtte grupper</v>
      </c>
      <c r="C67" s="9"/>
      <c r="D67" s="9"/>
      <c r="E67" s="16">
        <f t="shared" si="3"/>
        <v>0</v>
      </c>
      <c r="F67" s="9">
        <v>0.0</v>
      </c>
      <c r="G67" s="9">
        <v>0.0</v>
      </c>
      <c r="H67" s="9">
        <v>0.0</v>
      </c>
      <c r="I67" s="9">
        <v>0.0</v>
      </c>
      <c r="J67" s="9">
        <v>0.0</v>
      </c>
      <c r="K67" s="9">
        <v>0.0</v>
      </c>
      <c r="L67" s="9">
        <v>0.0</v>
      </c>
      <c r="M67" s="9">
        <v>0.0</v>
      </c>
      <c r="N67" s="9">
        <v>0.0</v>
      </c>
      <c r="O67" s="9">
        <v>0.0</v>
      </c>
      <c r="P67" s="9">
        <v>0.0</v>
      </c>
      <c r="Q67" s="9">
        <v>0.0</v>
      </c>
      <c r="R67" s="4"/>
      <c r="S67" s="46"/>
      <c r="T67" s="4"/>
      <c r="U67" s="4"/>
      <c r="V67" s="4"/>
      <c r="W67" s="4"/>
      <c r="X67" s="4"/>
      <c r="Y67" s="4"/>
      <c r="Z67" s="4"/>
    </row>
    <row r="68" ht="15.75" customHeight="1">
      <c r="A68" s="8">
        <f>Kontoplan!B58</f>
        <v>8050</v>
      </c>
      <c r="B68" s="8" t="str">
        <f>Kontoplan!C58</f>
        <v>Annen renteinntekt</v>
      </c>
      <c r="C68" s="9"/>
      <c r="D68" s="9"/>
      <c r="E68" s="16">
        <f t="shared" si="3"/>
        <v>0</v>
      </c>
      <c r="F68" s="9">
        <v>0.0</v>
      </c>
      <c r="G68" s="9">
        <v>0.0</v>
      </c>
      <c r="H68" s="9">
        <v>0.0</v>
      </c>
      <c r="I68" s="9">
        <v>0.0</v>
      </c>
      <c r="J68" s="9">
        <v>0.0</v>
      </c>
      <c r="K68" s="9">
        <v>0.0</v>
      </c>
      <c r="L68" s="9">
        <v>0.0</v>
      </c>
      <c r="M68" s="9">
        <v>0.0</v>
      </c>
      <c r="N68" s="9">
        <v>0.0</v>
      </c>
      <c r="O68" s="9">
        <v>0.0</v>
      </c>
      <c r="P68" s="9">
        <v>0.0</v>
      </c>
      <c r="Q68" s="9">
        <v>0.0</v>
      </c>
      <c r="R68" s="4"/>
      <c r="S68" s="46"/>
      <c r="T68" s="4"/>
      <c r="U68" s="4"/>
      <c r="V68" s="4"/>
      <c r="W68" s="4"/>
      <c r="X68" s="4"/>
      <c r="Y68" s="4"/>
      <c r="Z68" s="4"/>
    </row>
    <row r="69" ht="15.75" customHeight="1">
      <c r="A69" s="8">
        <f>Kontoplan!B59</f>
        <v>8150</v>
      </c>
      <c r="B69" s="8" t="str">
        <f>Kontoplan!C59</f>
        <v>Annen rentekostnad</v>
      </c>
      <c r="C69" s="9"/>
      <c r="D69" s="9"/>
      <c r="E69" s="16">
        <f t="shared" si="3"/>
        <v>0</v>
      </c>
      <c r="F69" s="9">
        <v>0.0</v>
      </c>
      <c r="G69" s="9">
        <v>0.0</v>
      </c>
      <c r="H69" s="9">
        <v>0.0</v>
      </c>
      <c r="I69" s="9">
        <v>0.0</v>
      </c>
      <c r="J69" s="9">
        <v>0.0</v>
      </c>
      <c r="K69" s="9">
        <v>0.0</v>
      </c>
      <c r="L69" s="9">
        <v>0.0</v>
      </c>
      <c r="M69" s="9">
        <v>0.0</v>
      </c>
      <c r="N69" s="9">
        <v>0.0</v>
      </c>
      <c r="O69" s="9">
        <v>0.0</v>
      </c>
      <c r="P69" s="9">
        <v>0.0</v>
      </c>
      <c r="Q69" s="9">
        <v>0.0</v>
      </c>
      <c r="R69" s="4"/>
      <c r="S69" s="46"/>
      <c r="T69" s="4"/>
      <c r="U69" s="4"/>
      <c r="V69" s="4"/>
      <c r="W69" s="4"/>
      <c r="X69" s="4"/>
      <c r="Y69" s="4"/>
      <c r="Z69" s="4"/>
    </row>
    <row r="70" ht="15.75" customHeight="1">
      <c r="A70" s="8">
        <f>Kontoplan!B60</f>
        <v>8170</v>
      </c>
      <c r="B70" s="8" t="str">
        <f>Kontoplan!C60</f>
        <v>Annen finanskostnad</v>
      </c>
      <c r="C70" s="9"/>
      <c r="D70" s="9"/>
      <c r="E70" s="16">
        <f t="shared" si="3"/>
        <v>0</v>
      </c>
      <c r="F70" s="9">
        <v>0.0</v>
      </c>
      <c r="G70" s="9">
        <v>0.0</v>
      </c>
      <c r="H70" s="9">
        <v>0.0</v>
      </c>
      <c r="I70" s="9">
        <v>0.0</v>
      </c>
      <c r="J70" s="9">
        <v>0.0</v>
      </c>
      <c r="K70" s="9">
        <v>0.0</v>
      </c>
      <c r="L70" s="9">
        <v>0.0</v>
      </c>
      <c r="M70" s="9">
        <v>0.0</v>
      </c>
      <c r="N70" s="9">
        <v>0.0</v>
      </c>
      <c r="O70" s="9">
        <v>0.0</v>
      </c>
      <c r="P70" s="9">
        <v>0.0</v>
      </c>
      <c r="Q70" s="9">
        <v>0.0</v>
      </c>
      <c r="R70" s="4"/>
      <c r="S70" s="46"/>
      <c r="T70" s="4"/>
      <c r="U70" s="4"/>
      <c r="V70" s="4"/>
      <c r="W70" s="4"/>
      <c r="X70" s="4"/>
      <c r="Y70" s="4"/>
      <c r="Z70" s="4"/>
    </row>
    <row r="71" ht="15.75" customHeight="1">
      <c r="A71" s="4"/>
      <c r="B71" s="4"/>
      <c r="C71" s="12"/>
      <c r="D71" s="12"/>
      <c r="E71" s="12"/>
      <c r="F71" s="12"/>
      <c r="G71" s="12"/>
      <c r="H71" s="12"/>
      <c r="I71" s="12"/>
      <c r="J71" s="12"/>
      <c r="K71" s="12"/>
      <c r="L71" s="12"/>
      <c r="M71" s="12"/>
      <c r="N71" s="12"/>
      <c r="O71" s="12"/>
      <c r="P71" s="12"/>
      <c r="Q71" s="12"/>
      <c r="R71" s="4"/>
      <c r="S71" s="4"/>
      <c r="T71" s="4"/>
      <c r="U71" s="4"/>
      <c r="V71" s="4"/>
      <c r="W71" s="4"/>
      <c r="X71" s="4"/>
      <c r="Y71" s="4"/>
      <c r="Z71" s="4"/>
    </row>
    <row r="72" ht="15.75" customHeight="1">
      <c r="A72" s="13" t="s">
        <v>32</v>
      </c>
      <c r="B72" s="14"/>
      <c r="C72" s="15">
        <f t="shared" ref="C72:Q72" si="4">SUM(C39:C71)</f>
        <v>0</v>
      </c>
      <c r="D72" s="15">
        <f t="shared" si="4"/>
        <v>0</v>
      </c>
      <c r="E72" s="16">
        <f t="shared" si="4"/>
        <v>0</v>
      </c>
      <c r="F72" s="15">
        <f t="shared" si="4"/>
        <v>0</v>
      </c>
      <c r="G72" s="15">
        <f t="shared" si="4"/>
        <v>0</v>
      </c>
      <c r="H72" s="15">
        <f t="shared" si="4"/>
        <v>0</v>
      </c>
      <c r="I72" s="15">
        <f t="shared" si="4"/>
        <v>0</v>
      </c>
      <c r="J72" s="15">
        <f t="shared" si="4"/>
        <v>0</v>
      </c>
      <c r="K72" s="15">
        <f t="shared" si="4"/>
        <v>0</v>
      </c>
      <c r="L72" s="15">
        <f t="shared" si="4"/>
        <v>0</v>
      </c>
      <c r="M72" s="15">
        <f t="shared" si="4"/>
        <v>0</v>
      </c>
      <c r="N72" s="15">
        <f t="shared" si="4"/>
        <v>0</v>
      </c>
      <c r="O72" s="15">
        <f t="shared" si="4"/>
        <v>0</v>
      </c>
      <c r="P72" s="15">
        <f t="shared" si="4"/>
        <v>0</v>
      </c>
      <c r="Q72" s="15">
        <f t="shared" si="4"/>
        <v>0</v>
      </c>
      <c r="R72" s="4"/>
      <c r="S72" s="46"/>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13" t="s">
        <v>33</v>
      </c>
      <c r="B74" s="14"/>
      <c r="C74" s="15">
        <f t="shared" ref="C74:Q74" si="5">C32+C72</f>
        <v>0</v>
      </c>
      <c r="D74" s="15">
        <f t="shared" si="5"/>
        <v>0</v>
      </c>
      <c r="E74" s="16">
        <f t="shared" si="5"/>
        <v>0</v>
      </c>
      <c r="F74" s="15">
        <f t="shared" si="5"/>
        <v>0</v>
      </c>
      <c r="G74" s="15">
        <f t="shared" si="5"/>
        <v>0</v>
      </c>
      <c r="H74" s="15">
        <f t="shared" si="5"/>
        <v>0</v>
      </c>
      <c r="I74" s="15">
        <f t="shared" si="5"/>
        <v>0</v>
      </c>
      <c r="J74" s="15">
        <f t="shared" si="5"/>
        <v>0</v>
      </c>
      <c r="K74" s="15">
        <f t="shared" si="5"/>
        <v>0</v>
      </c>
      <c r="L74" s="15">
        <f t="shared" si="5"/>
        <v>0</v>
      </c>
      <c r="M74" s="15">
        <f t="shared" si="5"/>
        <v>0</v>
      </c>
      <c r="N74" s="15">
        <f t="shared" si="5"/>
        <v>0</v>
      </c>
      <c r="O74" s="15">
        <f t="shared" si="5"/>
        <v>0</v>
      </c>
      <c r="P74" s="15">
        <f t="shared" si="5"/>
        <v>0</v>
      </c>
      <c r="Q74" s="15">
        <f t="shared" si="5"/>
        <v>0</v>
      </c>
      <c r="R74" s="4"/>
      <c r="S74" s="46"/>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paperSize="9" orientation="portrait"/>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5.0" topLeftCell="C6" activePane="bottomRight" state="frozen"/>
      <selection activeCell="C1" sqref="C1" pane="topRight"/>
      <selection activeCell="A6" sqref="A6" pane="bottomLeft"/>
      <selection activeCell="C6" sqref="C6" pane="bottomRight"/>
    </sheetView>
  </sheetViews>
  <sheetFormatPr customHeight="1" defaultColWidth="11.22" defaultRowHeight="15.0"/>
  <cols>
    <col customWidth="1" min="1" max="1" width="10.78"/>
    <col customWidth="1" min="2" max="2" width="24.78"/>
    <col customWidth="1" min="3" max="5" width="12.44"/>
    <col customWidth="1" min="6" max="17" width="10.0"/>
    <col customWidth="1" min="18" max="18" width="2.67"/>
    <col customWidth="1" min="19" max="19" width="83.33"/>
    <col customWidth="1" min="20" max="26" width="10.56"/>
  </cols>
  <sheetData>
    <row r="1" ht="15.75" customHeight="1">
      <c r="A1" s="19" t="s">
        <v>171</v>
      </c>
      <c r="B1" s="20"/>
      <c r="C1" s="20"/>
      <c r="D1" s="20"/>
      <c r="E1" s="20"/>
      <c r="F1" s="20"/>
      <c r="G1" s="20"/>
      <c r="H1" s="20"/>
      <c r="I1" s="20"/>
      <c r="J1" s="20"/>
      <c r="K1" s="20"/>
      <c r="L1" s="20"/>
      <c r="M1" s="20"/>
      <c r="N1" s="20"/>
      <c r="O1" s="20"/>
      <c r="P1" s="20"/>
      <c r="Q1" s="20"/>
      <c r="R1" s="20"/>
      <c r="S1" s="20"/>
      <c r="T1" s="4"/>
      <c r="U1" s="4"/>
      <c r="V1" s="4"/>
      <c r="W1" s="4"/>
      <c r="X1" s="4"/>
      <c r="Y1" s="4"/>
      <c r="Z1" s="4"/>
    </row>
    <row r="2" ht="15.75" customHeight="1">
      <c r="A2" s="21"/>
      <c r="T2" s="4"/>
      <c r="U2" s="4"/>
      <c r="V2" s="4"/>
      <c r="W2" s="4"/>
      <c r="X2" s="4"/>
      <c r="Y2" s="4"/>
      <c r="Z2" s="4"/>
    </row>
    <row r="3" ht="15.75" customHeight="1">
      <c r="A3" s="21"/>
      <c r="T3" s="4"/>
      <c r="U3" s="4"/>
      <c r="V3" s="4"/>
      <c r="W3" s="4"/>
      <c r="X3" s="4"/>
      <c r="Y3" s="4"/>
      <c r="Z3" s="4"/>
    </row>
    <row r="4" ht="15.75" customHeight="1">
      <c r="A4" s="47" t="str">
        <f>Forside!B4</f>
        <v>BI Athletics</v>
      </c>
      <c r="B4" s="20"/>
      <c r="C4" s="20"/>
      <c r="D4" s="20"/>
      <c r="E4" s="20"/>
      <c r="F4" s="20"/>
      <c r="G4" s="20"/>
      <c r="H4" s="20"/>
      <c r="I4" s="20"/>
      <c r="J4" s="20"/>
      <c r="K4" s="20"/>
      <c r="L4" s="20"/>
      <c r="M4" s="20"/>
      <c r="N4" s="20"/>
      <c r="O4" s="20"/>
      <c r="P4" s="20"/>
      <c r="Q4" s="20"/>
      <c r="R4" s="20"/>
      <c r="S4" s="20"/>
      <c r="T4" s="4"/>
      <c r="U4" s="4"/>
      <c r="V4" s="4"/>
      <c r="W4" s="4"/>
      <c r="X4" s="4"/>
      <c r="Y4" s="4"/>
      <c r="Z4" s="4"/>
    </row>
    <row r="5" ht="15.75" customHeight="1">
      <c r="A5" s="21"/>
      <c r="T5" s="4"/>
      <c r="U5" s="4"/>
      <c r="V5" s="4"/>
      <c r="W5" s="4"/>
      <c r="X5" s="4"/>
      <c r="Y5" s="4"/>
      <c r="Z5" s="4"/>
    </row>
    <row r="6" ht="15.75" customHeight="1">
      <c r="A6" s="21"/>
      <c r="T6" s="4"/>
      <c r="U6" s="4"/>
      <c r="V6" s="4"/>
      <c r="W6" s="4"/>
      <c r="X6" s="4"/>
      <c r="Y6" s="4"/>
      <c r="Z6" s="4"/>
    </row>
    <row r="7" ht="15.75" customHeight="1">
      <c r="A7" s="48" t="s">
        <v>162</v>
      </c>
      <c r="B7" s="2"/>
      <c r="C7" s="2"/>
      <c r="D7" s="2"/>
      <c r="E7" s="2"/>
      <c r="F7" s="2"/>
      <c r="G7" s="2"/>
      <c r="H7" s="2"/>
      <c r="I7" s="2"/>
      <c r="J7" s="2"/>
      <c r="K7" s="2"/>
      <c r="L7" s="2"/>
      <c r="M7" s="2"/>
      <c r="N7" s="2"/>
      <c r="O7" s="2"/>
      <c r="P7" s="2"/>
      <c r="Q7" s="2"/>
      <c r="R7" s="2"/>
      <c r="S7" s="2"/>
      <c r="T7" s="4"/>
      <c r="U7" s="4"/>
      <c r="V7" s="4"/>
      <c r="W7" s="4"/>
      <c r="X7" s="4"/>
      <c r="Y7" s="4"/>
      <c r="Z7" s="4"/>
    </row>
    <row r="8" ht="15.75" customHeight="1">
      <c r="A8" s="49" t="str">
        <f>MID(CELL("filename",A1),FIND("]",CELL("filename",A1))+1,255)</f>
        <v>#VALUE!</v>
      </c>
      <c r="B8" s="2"/>
      <c r="C8" s="2"/>
      <c r="D8" s="2"/>
      <c r="E8" s="2"/>
      <c r="F8" s="2"/>
      <c r="G8" s="2"/>
      <c r="H8" s="2"/>
      <c r="I8" s="2"/>
      <c r="J8" s="2"/>
      <c r="K8" s="2"/>
      <c r="L8" s="2"/>
      <c r="M8" s="2"/>
      <c r="N8" s="2"/>
      <c r="O8" s="2"/>
      <c r="P8" s="2"/>
      <c r="Q8" s="2"/>
      <c r="R8" s="2"/>
      <c r="S8" s="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5" t="s">
        <v>2</v>
      </c>
      <c r="B10" s="2"/>
      <c r="C10" s="2"/>
      <c r="D10" s="2"/>
      <c r="E10" s="2"/>
      <c r="F10" s="2"/>
      <c r="G10" s="2"/>
      <c r="H10" s="2"/>
      <c r="I10" s="2"/>
      <c r="J10" s="2"/>
      <c r="K10" s="2"/>
      <c r="L10" s="2"/>
      <c r="M10" s="2"/>
      <c r="N10" s="2"/>
      <c r="O10" s="2"/>
      <c r="P10" s="2"/>
      <c r="Q10" s="2"/>
      <c r="R10" s="2"/>
      <c r="S10" s="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6" t="s">
        <v>3</v>
      </c>
      <c r="B12" s="6" t="s">
        <v>4</v>
      </c>
      <c r="C12" s="6" t="s">
        <v>5</v>
      </c>
      <c r="D12" s="6" t="s">
        <v>6</v>
      </c>
      <c r="E12" s="7" t="s">
        <v>7</v>
      </c>
      <c r="F12" s="6" t="s">
        <v>172</v>
      </c>
      <c r="G12" s="6" t="s">
        <v>173</v>
      </c>
      <c r="H12" s="6" t="s">
        <v>174</v>
      </c>
      <c r="I12" s="6" t="s">
        <v>175</v>
      </c>
      <c r="J12" s="6" t="s">
        <v>176</v>
      </c>
      <c r="K12" s="6" t="s">
        <v>177</v>
      </c>
      <c r="L12" s="6" t="s">
        <v>178</v>
      </c>
      <c r="M12" s="6" t="s">
        <v>179</v>
      </c>
      <c r="N12" s="6" t="s">
        <v>180</v>
      </c>
      <c r="O12" s="6" t="s">
        <v>181</v>
      </c>
      <c r="P12" s="6" t="s">
        <v>182</v>
      </c>
      <c r="Q12" s="6" t="s">
        <v>183</v>
      </c>
      <c r="R12" s="45"/>
      <c r="S12" s="6" t="s">
        <v>184</v>
      </c>
      <c r="T12" s="4"/>
      <c r="U12" s="4"/>
      <c r="V12" s="4"/>
      <c r="W12" s="4"/>
      <c r="X12" s="4"/>
      <c r="Y12" s="4"/>
      <c r="Z12" s="4"/>
    </row>
    <row r="13" ht="15.75" customHeight="1">
      <c r="A13" s="8">
        <f>Kontoplan!B11</f>
        <v>3000</v>
      </c>
      <c r="B13" s="8" t="str">
        <f>Kontoplan!C11</f>
        <v>Salgsinntekter, avgiftspliktig</v>
      </c>
      <c r="C13" s="9"/>
      <c r="D13" s="9"/>
      <c r="E13" s="16">
        <f t="shared" ref="E13:E30" si="1">SUM(F13:Q13)</f>
        <v>0</v>
      </c>
      <c r="F13" s="9">
        <v>0.0</v>
      </c>
      <c r="G13" s="9">
        <v>0.0</v>
      </c>
      <c r="H13" s="9">
        <v>0.0</v>
      </c>
      <c r="I13" s="9">
        <v>0.0</v>
      </c>
      <c r="J13" s="9">
        <v>0.0</v>
      </c>
      <c r="K13" s="9">
        <v>0.0</v>
      </c>
      <c r="L13" s="9">
        <v>0.0</v>
      </c>
      <c r="M13" s="9">
        <v>0.0</v>
      </c>
      <c r="N13" s="9">
        <v>0.0</v>
      </c>
      <c r="O13" s="9">
        <v>0.0</v>
      </c>
      <c r="P13" s="9">
        <v>0.0</v>
      </c>
      <c r="Q13" s="9">
        <v>0.0</v>
      </c>
      <c r="R13" s="4"/>
      <c r="S13" s="46"/>
      <c r="T13" s="4"/>
      <c r="U13" s="4"/>
      <c r="V13" s="4"/>
      <c r="W13" s="4"/>
      <c r="X13" s="4"/>
      <c r="Y13" s="4"/>
      <c r="Z13" s="4"/>
    </row>
    <row r="14" ht="15.75" customHeight="1">
      <c r="A14" s="8">
        <f>Kontoplan!B12</f>
        <v>3009</v>
      </c>
      <c r="B14" s="8" t="str">
        <f>Kontoplan!C12</f>
        <v>Sponsorinntekt</v>
      </c>
      <c r="C14" s="9"/>
      <c r="D14" s="9"/>
      <c r="E14" s="16">
        <f t="shared" si="1"/>
        <v>0</v>
      </c>
      <c r="F14" s="9">
        <v>0.0</v>
      </c>
      <c r="G14" s="9">
        <v>0.0</v>
      </c>
      <c r="H14" s="9">
        <v>0.0</v>
      </c>
      <c r="I14" s="9">
        <v>0.0</v>
      </c>
      <c r="J14" s="9">
        <v>0.0</v>
      </c>
      <c r="K14" s="9">
        <v>0.0</v>
      </c>
      <c r="L14" s="9">
        <v>0.0</v>
      </c>
      <c r="M14" s="9">
        <v>0.0</v>
      </c>
      <c r="N14" s="9">
        <v>0.0</v>
      </c>
      <c r="O14" s="9">
        <v>0.0</v>
      </c>
      <c r="P14" s="9">
        <v>0.0</v>
      </c>
      <c r="Q14" s="9">
        <v>0.0</v>
      </c>
      <c r="R14" s="4"/>
      <c r="S14" s="46"/>
      <c r="T14" s="4"/>
      <c r="U14" s="4"/>
      <c r="V14" s="4"/>
      <c r="W14" s="4"/>
      <c r="X14" s="4"/>
      <c r="Y14" s="4"/>
      <c r="Z14" s="4"/>
    </row>
    <row r="15" ht="15.75" customHeight="1">
      <c r="A15" s="8">
        <f>Kontoplan!B13</f>
        <v>3100</v>
      </c>
      <c r="B15" s="8" t="str">
        <f>Kontoplan!C13</f>
        <v>Salgsinntekter, avgiftsfri</v>
      </c>
      <c r="C15" s="9"/>
      <c r="D15" s="9"/>
      <c r="E15" s="16">
        <f t="shared" si="1"/>
        <v>-43150</v>
      </c>
      <c r="F15" s="9">
        <v>-2400.0</v>
      </c>
      <c r="G15" s="9">
        <v>0.0</v>
      </c>
      <c r="H15" s="9">
        <v>0.0</v>
      </c>
      <c r="I15" s="9">
        <v>0.0</v>
      </c>
      <c r="J15" s="9">
        <v>0.0</v>
      </c>
      <c r="K15" s="9">
        <v>0.0</v>
      </c>
      <c r="L15" s="9">
        <v>0.0</v>
      </c>
      <c r="M15" s="9">
        <v>0.0</v>
      </c>
      <c r="N15" s="9">
        <v>-3500.0</v>
      </c>
      <c r="O15" s="9">
        <v>-36000.0</v>
      </c>
      <c r="P15" s="9">
        <v>0.0</v>
      </c>
      <c r="Q15" s="9">
        <v>-1250.0</v>
      </c>
      <c r="R15" s="4"/>
      <c r="S15" s="46"/>
      <c r="T15" s="4"/>
      <c r="U15" s="4"/>
      <c r="V15" s="4"/>
      <c r="W15" s="4"/>
      <c r="X15" s="4"/>
      <c r="Y15" s="4"/>
      <c r="Z15" s="4"/>
    </row>
    <row r="16" ht="15.75" customHeight="1">
      <c r="A16" s="8">
        <f>Kontoplan!B14</f>
        <v>3101</v>
      </c>
      <c r="B16" s="8" t="str">
        <f>Kontoplan!C14</f>
        <v>Dugnad</v>
      </c>
      <c r="C16" s="9"/>
      <c r="D16" s="9"/>
      <c r="E16" s="16">
        <f t="shared" si="1"/>
        <v>0</v>
      </c>
      <c r="F16" s="9">
        <v>0.0</v>
      </c>
      <c r="G16" s="9">
        <v>0.0</v>
      </c>
      <c r="H16" s="9">
        <v>0.0</v>
      </c>
      <c r="I16" s="9">
        <v>0.0</v>
      </c>
      <c r="J16" s="9">
        <v>0.0</v>
      </c>
      <c r="K16" s="9">
        <v>0.0</v>
      </c>
      <c r="L16" s="9">
        <v>0.0</v>
      </c>
      <c r="M16" s="9">
        <v>0.0</v>
      </c>
      <c r="N16" s="9">
        <v>0.0</v>
      </c>
      <c r="O16" s="9">
        <v>0.0</v>
      </c>
      <c r="P16" s="9">
        <v>0.0</v>
      </c>
      <c r="Q16" s="9">
        <v>0.0</v>
      </c>
      <c r="R16" s="4"/>
      <c r="S16" s="46"/>
      <c r="T16" s="4"/>
      <c r="U16" s="4"/>
      <c r="V16" s="4"/>
      <c r="W16" s="4"/>
      <c r="X16" s="4"/>
      <c r="Y16" s="4"/>
      <c r="Z16" s="4"/>
    </row>
    <row r="17" ht="15.75" customHeight="1">
      <c r="A17" s="8">
        <f>Kontoplan!B15</f>
        <v>3410</v>
      </c>
      <c r="B17" s="8" t="str">
        <f>Kontoplan!C15</f>
        <v>Tilskudd fra Oslo Kommune</v>
      </c>
      <c r="C17" s="9"/>
      <c r="D17" s="9"/>
      <c r="E17" s="16">
        <f t="shared" si="1"/>
        <v>0</v>
      </c>
      <c r="F17" s="9">
        <v>0.0</v>
      </c>
      <c r="G17" s="9">
        <v>0.0</v>
      </c>
      <c r="H17" s="9">
        <v>0.0</v>
      </c>
      <c r="I17" s="9">
        <v>0.0</v>
      </c>
      <c r="J17" s="9">
        <v>0.0</v>
      </c>
      <c r="K17" s="9">
        <v>0.0</v>
      </c>
      <c r="L17" s="9">
        <v>0.0</v>
      </c>
      <c r="M17" s="9">
        <v>0.0</v>
      </c>
      <c r="N17" s="9">
        <v>0.0</v>
      </c>
      <c r="O17" s="9">
        <v>0.0</v>
      </c>
      <c r="P17" s="9">
        <v>0.0</v>
      </c>
      <c r="Q17" s="9">
        <v>0.0</v>
      </c>
      <c r="R17" s="4"/>
      <c r="S17" s="46"/>
      <c r="T17" s="4"/>
      <c r="U17" s="4"/>
      <c r="V17" s="4"/>
      <c r="W17" s="4"/>
      <c r="X17" s="4"/>
      <c r="Y17" s="4"/>
      <c r="Z17" s="4"/>
    </row>
    <row r="18" ht="15.75" customHeight="1">
      <c r="A18" s="8">
        <f>Kontoplan!B16</f>
        <v>3420</v>
      </c>
      <c r="B18" s="8" t="str">
        <f>Kontoplan!C16</f>
        <v>Momskompensasjon</v>
      </c>
      <c r="C18" s="9"/>
      <c r="D18" s="9"/>
      <c r="E18" s="16">
        <f t="shared" si="1"/>
        <v>0</v>
      </c>
      <c r="F18" s="9">
        <v>0.0</v>
      </c>
      <c r="G18" s="9">
        <v>0.0</v>
      </c>
      <c r="H18" s="9">
        <v>0.0</v>
      </c>
      <c r="I18" s="9">
        <v>0.0</v>
      </c>
      <c r="J18" s="9">
        <v>0.0</v>
      </c>
      <c r="K18" s="9">
        <v>0.0</v>
      </c>
      <c r="L18" s="9">
        <v>0.0</v>
      </c>
      <c r="M18" s="9">
        <v>0.0</v>
      </c>
      <c r="N18" s="9">
        <v>0.0</v>
      </c>
      <c r="O18" s="9">
        <v>0.0</v>
      </c>
      <c r="P18" s="9">
        <v>0.0</v>
      </c>
      <c r="Q18" s="9">
        <v>0.0</v>
      </c>
      <c r="R18" s="4"/>
      <c r="S18" s="46"/>
      <c r="T18" s="4"/>
      <c r="U18" s="4"/>
      <c r="V18" s="4"/>
      <c r="W18" s="4"/>
      <c r="X18" s="4"/>
      <c r="Y18" s="4"/>
      <c r="Z18" s="4"/>
    </row>
    <row r="19" ht="15.75" customHeight="1">
      <c r="A19" s="8">
        <f>Kontoplan!B17</f>
        <v>3430</v>
      </c>
      <c r="B19" s="8" t="str">
        <f>Kontoplan!C17</f>
        <v>Grasrotandelen Norsk Tipping</v>
      </c>
      <c r="C19" s="9"/>
      <c r="D19" s="9"/>
      <c r="E19" s="16">
        <f t="shared" si="1"/>
        <v>0</v>
      </c>
      <c r="F19" s="9">
        <v>0.0</v>
      </c>
      <c r="G19" s="9">
        <v>0.0</v>
      </c>
      <c r="H19" s="9">
        <v>0.0</v>
      </c>
      <c r="I19" s="9">
        <v>0.0</v>
      </c>
      <c r="J19" s="9">
        <v>0.0</v>
      </c>
      <c r="K19" s="9">
        <v>0.0</v>
      </c>
      <c r="L19" s="9">
        <v>0.0</v>
      </c>
      <c r="M19" s="9">
        <v>0.0</v>
      </c>
      <c r="N19" s="9">
        <v>0.0</v>
      </c>
      <c r="O19" s="9">
        <v>0.0</v>
      </c>
      <c r="P19" s="9">
        <v>0.0</v>
      </c>
      <c r="Q19" s="9">
        <v>0.0</v>
      </c>
      <c r="R19" s="4"/>
      <c r="S19" s="46"/>
      <c r="T19" s="4"/>
      <c r="U19" s="4"/>
      <c r="V19" s="4"/>
      <c r="W19" s="4"/>
      <c r="X19" s="4"/>
      <c r="Y19" s="4"/>
      <c r="Z19" s="4"/>
    </row>
    <row r="20" ht="15.75" customHeight="1">
      <c r="A20" s="8">
        <f>Kontoplan!B18</f>
        <v>3900</v>
      </c>
      <c r="B20" s="8" t="str">
        <f>Kontoplan!C18</f>
        <v>Annen driftsrelatert inntekt</v>
      </c>
      <c r="C20" s="9"/>
      <c r="D20" s="9"/>
      <c r="E20" s="16">
        <f t="shared" si="1"/>
        <v>0</v>
      </c>
      <c r="F20" s="9">
        <v>0.0</v>
      </c>
      <c r="G20" s="9">
        <v>0.0</v>
      </c>
      <c r="H20" s="9">
        <v>0.0</v>
      </c>
      <c r="I20" s="9">
        <v>0.0</v>
      </c>
      <c r="J20" s="9">
        <v>0.0</v>
      </c>
      <c r="K20" s="9">
        <v>0.0</v>
      </c>
      <c r="L20" s="9">
        <v>0.0</v>
      </c>
      <c r="M20" s="9">
        <v>0.0</v>
      </c>
      <c r="N20" s="9">
        <v>0.0</v>
      </c>
      <c r="O20" s="9">
        <v>0.0</v>
      </c>
      <c r="P20" s="9">
        <v>0.0</v>
      </c>
      <c r="Q20" s="9">
        <v>0.0</v>
      </c>
      <c r="R20" s="4"/>
      <c r="S20" s="46"/>
      <c r="T20" s="4"/>
      <c r="U20" s="4"/>
      <c r="V20" s="4"/>
      <c r="W20" s="4"/>
      <c r="X20" s="4"/>
      <c r="Y20" s="4"/>
      <c r="Z20" s="4"/>
    </row>
    <row r="21" ht="15.75" customHeight="1">
      <c r="A21" s="8">
        <f>Kontoplan!B19</f>
        <v>3901</v>
      </c>
      <c r="B21" s="8" t="str">
        <f>Kontoplan!C19</f>
        <v>Internstøtte BI Athletics</v>
      </c>
      <c r="C21" s="9"/>
      <c r="D21" s="9"/>
      <c r="E21" s="16">
        <f t="shared" si="1"/>
        <v>-21040</v>
      </c>
      <c r="F21" s="9">
        <v>-1440.0</v>
      </c>
      <c r="G21" s="9">
        <v>0.0</v>
      </c>
      <c r="H21" s="9">
        <v>0.0</v>
      </c>
      <c r="I21" s="9">
        <v>-2000.0</v>
      </c>
      <c r="J21" s="9">
        <v>0.0</v>
      </c>
      <c r="K21" s="9">
        <v>-1500.0</v>
      </c>
      <c r="L21" s="9">
        <v>0.0</v>
      </c>
      <c r="M21" s="9">
        <v>0.0</v>
      </c>
      <c r="N21" s="9">
        <v>-3000.0</v>
      </c>
      <c r="O21" s="9">
        <v>-9500.0</v>
      </c>
      <c r="P21" s="9">
        <v>-1200.0</v>
      </c>
      <c r="Q21" s="9">
        <v>-2400.0</v>
      </c>
      <c r="R21" s="4"/>
      <c r="S21" s="46"/>
      <c r="T21" s="4"/>
      <c r="U21" s="4"/>
      <c r="V21" s="4"/>
      <c r="W21" s="4"/>
      <c r="X21" s="4"/>
      <c r="Y21" s="4"/>
      <c r="Z21" s="4"/>
    </row>
    <row r="22" ht="15.75" customHeight="1">
      <c r="A22" s="8">
        <f>Kontoplan!B20</f>
        <v>3920</v>
      </c>
      <c r="B22" s="8" t="str">
        <f>Kontoplan!C20</f>
        <v>Medlemskontingent</v>
      </c>
      <c r="C22" s="9"/>
      <c r="D22" s="9"/>
      <c r="E22" s="16">
        <f t="shared" si="1"/>
        <v>0</v>
      </c>
      <c r="F22" s="9">
        <v>0.0</v>
      </c>
      <c r="G22" s="9">
        <v>0.0</v>
      </c>
      <c r="H22" s="9">
        <v>0.0</v>
      </c>
      <c r="I22" s="9">
        <v>0.0</v>
      </c>
      <c r="J22" s="9">
        <v>0.0</v>
      </c>
      <c r="K22" s="9">
        <v>0.0</v>
      </c>
      <c r="L22" s="9">
        <v>0.0</v>
      </c>
      <c r="M22" s="9">
        <v>0.0</v>
      </c>
      <c r="N22" s="9">
        <v>0.0</v>
      </c>
      <c r="O22" s="9">
        <v>0.0</v>
      </c>
      <c r="P22" s="9">
        <v>0.0</v>
      </c>
      <c r="Q22" s="9">
        <v>0.0</v>
      </c>
      <c r="R22" s="4"/>
      <c r="S22" s="46"/>
      <c r="T22" s="4"/>
      <c r="U22" s="4"/>
      <c r="V22" s="4"/>
      <c r="W22" s="4"/>
      <c r="X22" s="4"/>
      <c r="Y22" s="4"/>
      <c r="Z22" s="4"/>
    </row>
    <row r="23" ht="15.75" customHeight="1">
      <c r="A23" s="8">
        <f>Kontoplan!B21</f>
        <v>3921</v>
      </c>
      <c r="B23" s="8" t="str">
        <f>Kontoplan!C21</f>
        <v>Gruppeavgift</v>
      </c>
      <c r="C23" s="9"/>
      <c r="D23" s="9"/>
      <c r="E23" s="16">
        <f t="shared" si="1"/>
        <v>-35200</v>
      </c>
      <c r="F23" s="9">
        <v>-13600.0</v>
      </c>
      <c r="G23" s="9">
        <v>0.0</v>
      </c>
      <c r="H23" s="9">
        <v>0.0</v>
      </c>
      <c r="I23" s="9">
        <v>0.0</v>
      </c>
      <c r="J23" s="9">
        <v>0.0</v>
      </c>
      <c r="K23" s="9">
        <v>0.0</v>
      </c>
      <c r="L23" s="9">
        <v>0.0</v>
      </c>
      <c r="M23" s="9">
        <v>0.0</v>
      </c>
      <c r="N23" s="9">
        <v>-21600.0</v>
      </c>
      <c r="O23" s="9">
        <v>0.0</v>
      </c>
      <c r="P23" s="9">
        <v>0.0</v>
      </c>
      <c r="Q23" s="9">
        <v>0.0</v>
      </c>
      <c r="R23" s="4"/>
      <c r="S23" s="46"/>
      <c r="T23" s="4"/>
      <c r="U23" s="4"/>
      <c r="V23" s="4"/>
      <c r="W23" s="4"/>
      <c r="X23" s="4"/>
      <c r="Y23" s="4"/>
      <c r="Z23" s="4"/>
    </row>
    <row r="24" ht="15.75" customHeight="1">
      <c r="A24" s="8">
        <f>Kontoplan!B22</f>
        <v>3930</v>
      </c>
      <c r="B24" s="8" t="str">
        <f>Kontoplan!C22</f>
        <v>Treningsavgift</v>
      </c>
      <c r="C24" s="9"/>
      <c r="D24" s="9"/>
      <c r="E24" s="16">
        <f t="shared" si="1"/>
        <v>0</v>
      </c>
      <c r="F24" s="9">
        <v>0.0</v>
      </c>
      <c r="G24" s="9">
        <v>0.0</v>
      </c>
      <c r="H24" s="9">
        <v>0.0</v>
      </c>
      <c r="I24" s="9">
        <v>0.0</v>
      </c>
      <c r="J24" s="9">
        <v>0.0</v>
      </c>
      <c r="K24" s="9">
        <v>0.0</v>
      </c>
      <c r="L24" s="9">
        <v>0.0</v>
      </c>
      <c r="M24" s="9">
        <v>0.0</v>
      </c>
      <c r="N24" s="9">
        <v>0.0</v>
      </c>
      <c r="O24" s="9">
        <v>0.0</v>
      </c>
      <c r="P24" s="9">
        <v>0.0</v>
      </c>
      <c r="Q24" s="9">
        <v>0.0</v>
      </c>
      <c r="R24" s="4"/>
      <c r="S24" s="46"/>
      <c r="T24" s="4"/>
      <c r="U24" s="4"/>
      <c r="V24" s="4"/>
      <c r="W24" s="4"/>
      <c r="X24" s="4"/>
      <c r="Y24" s="4"/>
      <c r="Z24" s="4"/>
    </row>
    <row r="25" ht="15.75" customHeight="1">
      <c r="A25" s="8">
        <f>Kontoplan!B23</f>
        <v>3990</v>
      </c>
      <c r="B25" s="8" t="str">
        <f>Kontoplan!C23</f>
        <v>Kontingent fra BI-studenter</v>
      </c>
      <c r="C25" s="9"/>
      <c r="D25" s="9"/>
      <c r="E25" s="16">
        <f t="shared" si="1"/>
        <v>0</v>
      </c>
      <c r="F25" s="9">
        <v>0.0</v>
      </c>
      <c r="G25" s="9">
        <v>0.0</v>
      </c>
      <c r="H25" s="9">
        <v>0.0</v>
      </c>
      <c r="I25" s="9">
        <v>0.0</v>
      </c>
      <c r="J25" s="9">
        <v>0.0</v>
      </c>
      <c r="K25" s="9">
        <v>0.0</v>
      </c>
      <c r="L25" s="9">
        <v>0.0</v>
      </c>
      <c r="M25" s="9">
        <v>0.0</v>
      </c>
      <c r="N25" s="9">
        <v>0.0</v>
      </c>
      <c r="O25" s="9">
        <v>0.0</v>
      </c>
      <c r="P25" s="9">
        <v>0.0</v>
      </c>
      <c r="Q25" s="9">
        <v>0.0</v>
      </c>
      <c r="R25" s="4"/>
      <c r="S25" s="46"/>
      <c r="T25" s="4"/>
      <c r="U25" s="4"/>
      <c r="V25" s="4"/>
      <c r="W25" s="4"/>
      <c r="X25" s="4"/>
      <c r="Y25" s="4"/>
      <c r="Z25" s="4"/>
    </row>
    <row r="26" ht="15.75" customHeight="1">
      <c r="A26" s="8">
        <f>Kontoplan!B24</f>
        <v>3991</v>
      </c>
      <c r="B26" s="8" t="str">
        <f>Kontoplan!C24</f>
        <v>Støtte fra BISO</v>
      </c>
      <c r="C26" s="9"/>
      <c r="D26" s="9"/>
      <c r="E26" s="16">
        <f t="shared" si="1"/>
        <v>0</v>
      </c>
      <c r="F26" s="9">
        <v>0.0</v>
      </c>
      <c r="G26" s="9">
        <v>0.0</v>
      </c>
      <c r="H26" s="9">
        <v>0.0</v>
      </c>
      <c r="I26" s="9">
        <v>0.0</v>
      </c>
      <c r="J26" s="9">
        <v>0.0</v>
      </c>
      <c r="K26" s="9">
        <v>0.0</v>
      </c>
      <c r="L26" s="9">
        <v>0.0</v>
      </c>
      <c r="M26" s="9">
        <v>0.0</v>
      </c>
      <c r="N26" s="9">
        <v>0.0</v>
      </c>
      <c r="O26" s="9">
        <v>0.0</v>
      </c>
      <c r="P26" s="9">
        <v>0.0</v>
      </c>
      <c r="Q26" s="9">
        <v>0.0</v>
      </c>
      <c r="R26" s="4"/>
      <c r="S26" s="46"/>
      <c r="T26" s="4"/>
      <c r="U26" s="4"/>
      <c r="V26" s="4"/>
      <c r="W26" s="4"/>
      <c r="X26" s="4"/>
      <c r="Y26" s="4"/>
      <c r="Z26" s="4"/>
    </row>
    <row r="27" ht="15.75" customHeight="1">
      <c r="A27" s="8">
        <f>Kontoplan!B25</f>
        <v>3992</v>
      </c>
      <c r="B27" s="8" t="str">
        <f>Kontoplan!C25</f>
        <v>Støtte fra BI</v>
      </c>
      <c r="C27" s="9"/>
      <c r="D27" s="9"/>
      <c r="E27" s="16">
        <f t="shared" si="1"/>
        <v>0</v>
      </c>
      <c r="F27" s="9">
        <v>0.0</v>
      </c>
      <c r="G27" s="9">
        <v>0.0</v>
      </c>
      <c r="H27" s="9">
        <v>0.0</v>
      </c>
      <c r="I27" s="9">
        <v>0.0</v>
      </c>
      <c r="J27" s="9">
        <v>0.0</v>
      </c>
      <c r="K27" s="9">
        <v>0.0</v>
      </c>
      <c r="L27" s="9">
        <v>0.0</v>
      </c>
      <c r="M27" s="9">
        <v>0.0</v>
      </c>
      <c r="N27" s="9">
        <v>0.0</v>
      </c>
      <c r="O27" s="9">
        <v>0.0</v>
      </c>
      <c r="P27" s="9">
        <v>0.0</v>
      </c>
      <c r="Q27" s="9">
        <v>0.0</v>
      </c>
      <c r="R27" s="4"/>
      <c r="S27" s="46"/>
      <c r="T27" s="4"/>
      <c r="U27" s="4"/>
      <c r="V27" s="4"/>
      <c r="W27" s="4"/>
      <c r="X27" s="4"/>
      <c r="Y27" s="4"/>
      <c r="Z27" s="4"/>
    </row>
    <row r="28" ht="15.75" customHeight="1">
      <c r="A28" s="8">
        <f>Kontoplan!B26</f>
        <v>3993</v>
      </c>
      <c r="B28" s="8" t="str">
        <f>Kontoplan!C26</f>
        <v>Støtte fra Velferdstinget</v>
      </c>
      <c r="C28" s="9"/>
      <c r="D28" s="9"/>
      <c r="E28" s="16">
        <f t="shared" si="1"/>
        <v>0</v>
      </c>
      <c r="F28" s="9">
        <v>0.0</v>
      </c>
      <c r="G28" s="9">
        <v>0.0</v>
      </c>
      <c r="H28" s="9">
        <v>0.0</v>
      </c>
      <c r="I28" s="9">
        <v>0.0</v>
      </c>
      <c r="J28" s="9">
        <v>0.0</v>
      </c>
      <c r="K28" s="9">
        <v>0.0</v>
      </c>
      <c r="L28" s="9">
        <v>0.0</v>
      </c>
      <c r="M28" s="9">
        <v>0.0</v>
      </c>
      <c r="N28" s="9">
        <v>0.0</v>
      </c>
      <c r="O28" s="9">
        <v>0.0</v>
      </c>
      <c r="P28" s="9">
        <v>0.0</v>
      </c>
      <c r="Q28" s="9">
        <v>0.0</v>
      </c>
      <c r="R28" s="4"/>
      <c r="S28" s="46"/>
      <c r="T28" s="4"/>
      <c r="U28" s="4"/>
      <c r="V28" s="4"/>
      <c r="W28" s="4"/>
      <c r="X28" s="4"/>
      <c r="Y28" s="4"/>
      <c r="Z28" s="4"/>
    </row>
    <row r="29" ht="15.75" customHeight="1">
      <c r="A29" s="8">
        <f>Kontoplan!B27</f>
        <v>3994</v>
      </c>
      <c r="B29" s="8" t="str">
        <f>Kontoplan!C27</f>
        <v>Støtte fra NSI</v>
      </c>
      <c r="C29" s="9"/>
      <c r="D29" s="9"/>
      <c r="E29" s="16">
        <f t="shared" si="1"/>
        <v>0</v>
      </c>
      <c r="F29" s="9">
        <v>0.0</v>
      </c>
      <c r="G29" s="9">
        <v>0.0</v>
      </c>
      <c r="H29" s="9">
        <v>0.0</v>
      </c>
      <c r="I29" s="9">
        <v>0.0</v>
      </c>
      <c r="J29" s="9">
        <v>0.0</v>
      </c>
      <c r="K29" s="9">
        <v>0.0</v>
      </c>
      <c r="L29" s="9">
        <v>0.0</v>
      </c>
      <c r="M29" s="9">
        <v>0.0</v>
      </c>
      <c r="N29" s="9">
        <v>0.0</v>
      </c>
      <c r="O29" s="9">
        <v>0.0</v>
      </c>
      <c r="P29" s="9">
        <v>0.0</v>
      </c>
      <c r="Q29" s="9">
        <v>0.0</v>
      </c>
      <c r="R29" s="4"/>
      <c r="S29" s="46"/>
      <c r="T29" s="4"/>
      <c r="U29" s="4"/>
      <c r="V29" s="4"/>
      <c r="W29" s="4"/>
      <c r="X29" s="4"/>
      <c r="Y29" s="4"/>
      <c r="Z29" s="4"/>
    </row>
    <row r="30" ht="15.75" customHeight="1">
      <c r="A30" s="8">
        <f>Kontoplan!B28</f>
        <v>3995</v>
      </c>
      <c r="B30" s="8" t="str">
        <f>Kontoplan!C28</f>
        <v>Annen støtte</v>
      </c>
      <c r="C30" s="9"/>
      <c r="D30" s="9"/>
      <c r="E30" s="16">
        <f t="shared" si="1"/>
        <v>0</v>
      </c>
      <c r="F30" s="9">
        <v>0.0</v>
      </c>
      <c r="G30" s="9">
        <v>0.0</v>
      </c>
      <c r="H30" s="9">
        <v>0.0</v>
      </c>
      <c r="I30" s="9">
        <v>0.0</v>
      </c>
      <c r="J30" s="9">
        <v>0.0</v>
      </c>
      <c r="K30" s="9">
        <v>0.0</v>
      </c>
      <c r="L30" s="9">
        <v>0.0</v>
      </c>
      <c r="M30" s="9">
        <v>0.0</v>
      </c>
      <c r="N30" s="9">
        <v>0.0</v>
      </c>
      <c r="O30" s="9">
        <v>0.0</v>
      </c>
      <c r="P30" s="9">
        <v>0.0</v>
      </c>
      <c r="Q30" s="9">
        <v>0.0</v>
      </c>
      <c r="R30" s="4"/>
      <c r="S30" s="46"/>
      <c r="T30" s="4"/>
      <c r="U30" s="4"/>
      <c r="V30" s="4"/>
      <c r="W30" s="4"/>
      <c r="X30" s="4"/>
      <c r="Y30" s="4"/>
      <c r="Z30" s="4"/>
    </row>
    <row r="31" ht="15.75" customHeight="1">
      <c r="A31" s="4"/>
      <c r="B31" s="4"/>
      <c r="C31" s="12"/>
      <c r="D31" s="12"/>
      <c r="E31" s="12"/>
      <c r="F31" s="12"/>
      <c r="G31" s="12"/>
      <c r="H31" s="12"/>
      <c r="I31" s="12"/>
      <c r="J31" s="12"/>
      <c r="K31" s="12"/>
      <c r="L31" s="12"/>
      <c r="M31" s="12"/>
      <c r="N31" s="12"/>
      <c r="O31" s="12"/>
      <c r="P31" s="12"/>
      <c r="Q31" s="12"/>
      <c r="R31" s="4"/>
      <c r="S31" s="4"/>
      <c r="T31" s="4"/>
      <c r="U31" s="4"/>
      <c r="V31" s="4"/>
      <c r="W31" s="4"/>
      <c r="X31" s="4"/>
      <c r="Y31" s="4"/>
      <c r="Z31" s="4"/>
    </row>
    <row r="32" ht="15.75" customHeight="1">
      <c r="A32" s="13" t="s">
        <v>30</v>
      </c>
      <c r="B32" s="14"/>
      <c r="C32" s="15">
        <f t="shared" ref="C32:Q32" si="2">SUM(C13:C31)</f>
        <v>0</v>
      </c>
      <c r="D32" s="15">
        <f t="shared" si="2"/>
        <v>0</v>
      </c>
      <c r="E32" s="16">
        <f t="shared" si="2"/>
        <v>-99390</v>
      </c>
      <c r="F32" s="15">
        <f t="shared" si="2"/>
        <v>-17440</v>
      </c>
      <c r="G32" s="15">
        <f t="shared" si="2"/>
        <v>0</v>
      </c>
      <c r="H32" s="15">
        <f t="shared" si="2"/>
        <v>0</v>
      </c>
      <c r="I32" s="15">
        <f t="shared" si="2"/>
        <v>-2000</v>
      </c>
      <c r="J32" s="15">
        <f t="shared" si="2"/>
        <v>0</v>
      </c>
      <c r="K32" s="15">
        <f t="shared" si="2"/>
        <v>-1500</v>
      </c>
      <c r="L32" s="15">
        <f t="shared" si="2"/>
        <v>0</v>
      </c>
      <c r="M32" s="15">
        <f t="shared" si="2"/>
        <v>0</v>
      </c>
      <c r="N32" s="15">
        <f t="shared" si="2"/>
        <v>-28100</v>
      </c>
      <c r="O32" s="15">
        <f t="shared" si="2"/>
        <v>-45500</v>
      </c>
      <c r="P32" s="15">
        <f t="shared" si="2"/>
        <v>-1200</v>
      </c>
      <c r="Q32" s="15">
        <f t="shared" si="2"/>
        <v>-3650</v>
      </c>
      <c r="R32" s="4"/>
      <c r="S32" s="46"/>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5" t="s">
        <v>31</v>
      </c>
      <c r="B36" s="2"/>
      <c r="C36" s="2"/>
      <c r="D36" s="2"/>
      <c r="E36" s="2"/>
      <c r="F36" s="2"/>
      <c r="G36" s="2"/>
      <c r="H36" s="2"/>
      <c r="I36" s="2"/>
      <c r="J36" s="2"/>
      <c r="K36" s="2"/>
      <c r="L36" s="2"/>
      <c r="M36" s="2"/>
      <c r="N36" s="2"/>
      <c r="O36" s="2"/>
      <c r="P36" s="2"/>
      <c r="Q36" s="2"/>
      <c r="R36" s="2"/>
      <c r="S36" s="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6" t="s">
        <v>3</v>
      </c>
      <c r="B38" s="6" t="s">
        <v>4</v>
      </c>
      <c r="C38" s="6" t="s">
        <v>5</v>
      </c>
      <c r="D38" s="6" t="s">
        <v>6</v>
      </c>
      <c r="E38" s="7" t="s">
        <v>7</v>
      </c>
      <c r="F38" s="6" t="s">
        <v>172</v>
      </c>
      <c r="G38" s="6" t="s">
        <v>173</v>
      </c>
      <c r="H38" s="6" t="s">
        <v>174</v>
      </c>
      <c r="I38" s="6" t="s">
        <v>175</v>
      </c>
      <c r="J38" s="6" t="s">
        <v>176</v>
      </c>
      <c r="K38" s="6" t="s">
        <v>177</v>
      </c>
      <c r="L38" s="6" t="s">
        <v>178</v>
      </c>
      <c r="M38" s="6" t="s">
        <v>179</v>
      </c>
      <c r="N38" s="6" t="s">
        <v>180</v>
      </c>
      <c r="O38" s="6" t="s">
        <v>181</v>
      </c>
      <c r="P38" s="6" t="s">
        <v>182</v>
      </c>
      <c r="Q38" s="6" t="s">
        <v>183</v>
      </c>
      <c r="R38" s="45"/>
      <c r="S38" s="6" t="s">
        <v>184</v>
      </c>
      <c r="T38" s="4"/>
      <c r="U38" s="4"/>
      <c r="V38" s="4"/>
      <c r="W38" s="4"/>
      <c r="X38" s="4"/>
      <c r="Y38" s="4"/>
      <c r="Z38" s="4"/>
    </row>
    <row r="39" ht="15.75" customHeight="1">
      <c r="A39" s="8">
        <f>Kontoplan!B29</f>
        <v>5910</v>
      </c>
      <c r="B39" s="8" t="str">
        <f>Kontoplan!C29</f>
        <v>Lunsjkort</v>
      </c>
      <c r="C39" s="9"/>
      <c r="D39" s="9"/>
      <c r="E39" s="16">
        <f t="shared" ref="E39:E70" si="3">SUM(F39:Q39)</f>
        <v>0</v>
      </c>
      <c r="F39" s="9">
        <v>0.0</v>
      </c>
      <c r="G39" s="9">
        <v>0.0</v>
      </c>
      <c r="H39" s="9">
        <v>0.0</v>
      </c>
      <c r="I39" s="9">
        <v>0.0</v>
      </c>
      <c r="J39" s="9">
        <v>0.0</v>
      </c>
      <c r="K39" s="9">
        <v>0.0</v>
      </c>
      <c r="L39" s="9">
        <v>0.0</v>
      </c>
      <c r="M39" s="9">
        <v>0.0</v>
      </c>
      <c r="N39" s="9">
        <v>0.0</v>
      </c>
      <c r="O39" s="9">
        <v>0.0</v>
      </c>
      <c r="P39" s="9">
        <v>0.0</v>
      </c>
      <c r="Q39" s="9">
        <v>0.0</v>
      </c>
      <c r="R39" s="4"/>
      <c r="S39" s="46"/>
      <c r="T39" s="4"/>
      <c r="U39" s="4"/>
      <c r="V39" s="4"/>
      <c r="W39" s="4"/>
      <c r="X39" s="4"/>
      <c r="Y39" s="4"/>
      <c r="Z39" s="4"/>
    </row>
    <row r="40" ht="15.75" customHeight="1">
      <c r="A40" s="8">
        <f>Kontoplan!B30</f>
        <v>5995</v>
      </c>
      <c r="B40" s="8" t="str">
        <f>Kontoplan!C30</f>
        <v>Styrekostnader</v>
      </c>
      <c r="C40" s="9"/>
      <c r="D40" s="9"/>
      <c r="E40" s="16">
        <f t="shared" si="3"/>
        <v>875</v>
      </c>
      <c r="F40" s="9">
        <v>0.0</v>
      </c>
      <c r="G40" s="9">
        <v>875.0</v>
      </c>
      <c r="H40" s="9">
        <v>0.0</v>
      </c>
      <c r="I40" s="9">
        <v>0.0</v>
      </c>
      <c r="J40" s="9">
        <v>0.0</v>
      </c>
      <c r="K40" s="9">
        <v>0.0</v>
      </c>
      <c r="L40" s="9">
        <v>0.0</v>
      </c>
      <c r="M40" s="9">
        <v>0.0</v>
      </c>
      <c r="N40" s="9">
        <v>0.0</v>
      </c>
      <c r="O40" s="9">
        <v>0.0</v>
      </c>
      <c r="P40" s="9">
        <v>0.0</v>
      </c>
      <c r="Q40" s="9">
        <v>0.0</v>
      </c>
      <c r="R40" s="4"/>
      <c r="S40" s="46"/>
      <c r="T40" s="4"/>
      <c r="U40" s="4"/>
      <c r="V40" s="4"/>
      <c r="W40" s="4"/>
      <c r="X40" s="4"/>
      <c r="Y40" s="4"/>
      <c r="Z40" s="4"/>
    </row>
    <row r="41" ht="15.75" customHeight="1">
      <c r="A41" s="8">
        <f>Kontoplan!B31</f>
        <v>6480</v>
      </c>
      <c r="B41" s="8" t="str">
        <f>Kontoplan!C31</f>
        <v>Leiekostnad idrett</v>
      </c>
      <c r="C41" s="9"/>
      <c r="D41" s="9"/>
      <c r="E41" s="16">
        <f t="shared" si="3"/>
        <v>37000</v>
      </c>
      <c r="F41" s="9">
        <v>0.0</v>
      </c>
      <c r="G41" s="9">
        <v>0.0</v>
      </c>
      <c r="H41" s="9">
        <v>0.0</v>
      </c>
      <c r="I41" s="9">
        <v>18500.0</v>
      </c>
      <c r="J41" s="9">
        <v>0.0</v>
      </c>
      <c r="K41" s="9">
        <v>0.0</v>
      </c>
      <c r="L41" s="9">
        <v>0.0</v>
      </c>
      <c r="M41" s="9">
        <v>0.0</v>
      </c>
      <c r="N41" s="9">
        <v>0.0</v>
      </c>
      <c r="O41" s="9">
        <v>0.0</v>
      </c>
      <c r="P41" s="9">
        <v>18500.0</v>
      </c>
      <c r="Q41" s="9">
        <v>0.0</v>
      </c>
      <c r="R41" s="4"/>
      <c r="S41" s="46"/>
      <c r="T41" s="4"/>
      <c r="U41" s="4"/>
      <c r="V41" s="4"/>
      <c r="W41" s="4"/>
      <c r="X41" s="4"/>
      <c r="Y41" s="4"/>
      <c r="Z41" s="4"/>
    </row>
    <row r="42" ht="15.75" customHeight="1">
      <c r="A42" s="8">
        <f>Kontoplan!B32</f>
        <v>6490</v>
      </c>
      <c r="B42" s="8" t="str">
        <f>Kontoplan!C32</f>
        <v>Leiekostnad annen</v>
      </c>
      <c r="C42" s="9"/>
      <c r="D42" s="9"/>
      <c r="E42" s="16">
        <f t="shared" si="3"/>
        <v>39000</v>
      </c>
      <c r="F42" s="9">
        <v>0.0</v>
      </c>
      <c r="G42" s="9">
        <v>0.0</v>
      </c>
      <c r="H42" s="9">
        <v>0.0</v>
      </c>
      <c r="I42" s="9">
        <v>0.0</v>
      </c>
      <c r="J42" s="9">
        <v>0.0</v>
      </c>
      <c r="K42" s="9">
        <v>0.0</v>
      </c>
      <c r="L42" s="9">
        <v>0.0</v>
      </c>
      <c r="M42" s="9">
        <v>0.0</v>
      </c>
      <c r="N42" s="9">
        <v>0.0</v>
      </c>
      <c r="O42" s="9">
        <v>39000.0</v>
      </c>
      <c r="P42" s="9">
        <v>0.0</v>
      </c>
      <c r="Q42" s="9">
        <v>0.0</v>
      </c>
      <c r="R42" s="4"/>
      <c r="S42" s="46"/>
      <c r="T42" s="4"/>
      <c r="U42" s="4"/>
      <c r="V42" s="4"/>
      <c r="W42" s="4"/>
      <c r="X42" s="4"/>
      <c r="Y42" s="4"/>
      <c r="Z42" s="4"/>
    </row>
    <row r="43" ht="15.75" customHeight="1">
      <c r="A43" s="8">
        <f>Kontoplan!B33</f>
        <v>6540</v>
      </c>
      <c r="B43" s="8" t="str">
        <f>Kontoplan!C33</f>
        <v>Idrettsutstyr</v>
      </c>
      <c r="C43" s="9"/>
      <c r="D43" s="9"/>
      <c r="E43" s="16">
        <f t="shared" si="3"/>
        <v>4000</v>
      </c>
      <c r="F43" s="9">
        <v>2000.0</v>
      </c>
      <c r="G43" s="9">
        <v>0.0</v>
      </c>
      <c r="H43" s="9">
        <v>0.0</v>
      </c>
      <c r="I43" s="9">
        <v>0.0</v>
      </c>
      <c r="J43" s="9">
        <v>0.0</v>
      </c>
      <c r="K43" s="9">
        <v>0.0</v>
      </c>
      <c r="L43" s="9">
        <v>0.0</v>
      </c>
      <c r="M43" s="9">
        <v>0.0</v>
      </c>
      <c r="N43" s="9">
        <v>2000.0</v>
      </c>
      <c r="O43" s="9">
        <v>0.0</v>
      </c>
      <c r="P43" s="9">
        <v>0.0</v>
      </c>
      <c r="Q43" s="9">
        <v>0.0</v>
      </c>
      <c r="R43" s="4"/>
      <c r="S43" s="46"/>
      <c r="T43" s="4"/>
      <c r="U43" s="4"/>
      <c r="V43" s="4"/>
      <c r="W43" s="4"/>
      <c r="X43" s="4"/>
      <c r="Y43" s="4"/>
      <c r="Z43" s="4"/>
    </row>
    <row r="44" ht="15.75" customHeight="1">
      <c r="A44" s="8">
        <f>Kontoplan!B34</f>
        <v>6550</v>
      </c>
      <c r="B44" s="8" t="str">
        <f>Kontoplan!C34</f>
        <v>Driftsmateriale</v>
      </c>
      <c r="C44" s="9"/>
      <c r="D44" s="9"/>
      <c r="E44" s="16">
        <f t="shared" si="3"/>
        <v>0</v>
      </c>
      <c r="F44" s="9">
        <v>0.0</v>
      </c>
      <c r="G44" s="9">
        <v>0.0</v>
      </c>
      <c r="H44" s="9">
        <v>0.0</v>
      </c>
      <c r="I44" s="9">
        <v>0.0</v>
      </c>
      <c r="J44" s="9">
        <v>0.0</v>
      </c>
      <c r="K44" s="9">
        <v>0.0</v>
      </c>
      <c r="L44" s="9">
        <v>0.0</v>
      </c>
      <c r="M44" s="9">
        <v>0.0</v>
      </c>
      <c r="N44" s="9">
        <v>0.0</v>
      </c>
      <c r="O44" s="9">
        <v>0.0</v>
      </c>
      <c r="P44" s="9">
        <v>0.0</v>
      </c>
      <c r="Q44" s="9">
        <v>0.0</v>
      </c>
      <c r="R44" s="4"/>
      <c r="S44" s="46"/>
      <c r="T44" s="4"/>
      <c r="U44" s="4"/>
      <c r="V44" s="4"/>
      <c r="W44" s="4"/>
      <c r="X44" s="4"/>
      <c r="Y44" s="4"/>
      <c r="Z44" s="4"/>
    </row>
    <row r="45" ht="15.75" customHeight="1">
      <c r="A45" s="8">
        <f>Kontoplan!B35</f>
        <v>6555</v>
      </c>
      <c r="B45" s="8" t="str">
        <f>Kontoplan!C35</f>
        <v>Andre driftskostnader</v>
      </c>
      <c r="C45" s="9"/>
      <c r="D45" s="9"/>
      <c r="E45" s="16">
        <f t="shared" si="3"/>
        <v>0</v>
      </c>
      <c r="F45" s="9">
        <v>0.0</v>
      </c>
      <c r="G45" s="9">
        <v>0.0</v>
      </c>
      <c r="H45" s="9">
        <v>0.0</v>
      </c>
      <c r="I45" s="9">
        <v>0.0</v>
      </c>
      <c r="J45" s="9">
        <v>0.0</v>
      </c>
      <c r="K45" s="9">
        <v>0.0</v>
      </c>
      <c r="L45" s="9">
        <v>0.0</v>
      </c>
      <c r="M45" s="9">
        <v>0.0</v>
      </c>
      <c r="N45" s="9">
        <v>0.0</v>
      </c>
      <c r="O45" s="9">
        <v>0.0</v>
      </c>
      <c r="P45" s="9">
        <v>0.0</v>
      </c>
      <c r="Q45" s="9">
        <v>0.0</v>
      </c>
      <c r="R45" s="4"/>
      <c r="S45" s="46"/>
      <c r="T45" s="4"/>
      <c r="U45" s="4"/>
      <c r="V45" s="4"/>
      <c r="W45" s="4"/>
      <c r="X45" s="4"/>
      <c r="Y45" s="4"/>
      <c r="Z45" s="4"/>
    </row>
    <row r="46" ht="15.75" customHeight="1">
      <c r="A46" s="8">
        <f>Kontoplan!B36</f>
        <v>6571</v>
      </c>
      <c r="B46" s="8" t="str">
        <f>Kontoplan!C36</f>
        <v>Drakter</v>
      </c>
      <c r="C46" s="9"/>
      <c r="D46" s="9"/>
      <c r="E46" s="16">
        <f t="shared" si="3"/>
        <v>0</v>
      </c>
      <c r="F46" s="9">
        <v>0.0</v>
      </c>
      <c r="G46" s="9">
        <v>0.0</v>
      </c>
      <c r="H46" s="9">
        <v>0.0</v>
      </c>
      <c r="I46" s="9">
        <v>0.0</v>
      </c>
      <c r="J46" s="9">
        <v>0.0</v>
      </c>
      <c r="K46" s="9">
        <v>0.0</v>
      </c>
      <c r="L46" s="9">
        <v>0.0</v>
      </c>
      <c r="M46" s="9">
        <v>0.0</v>
      </c>
      <c r="N46" s="9">
        <v>0.0</v>
      </c>
      <c r="O46" s="9">
        <v>0.0</v>
      </c>
      <c r="P46" s="9">
        <v>0.0</v>
      </c>
      <c r="Q46" s="9">
        <v>0.0</v>
      </c>
      <c r="R46" s="4"/>
      <c r="S46" s="46"/>
      <c r="T46" s="4"/>
      <c r="U46" s="4"/>
      <c r="V46" s="4"/>
      <c r="W46" s="4"/>
      <c r="X46" s="4"/>
      <c r="Y46" s="4"/>
      <c r="Z46" s="4"/>
    </row>
    <row r="47" ht="15.75" customHeight="1">
      <c r="A47" s="8">
        <f>Kontoplan!B37</f>
        <v>6572</v>
      </c>
      <c r="B47" s="8" t="str">
        <f>Kontoplan!C37</f>
        <v>Annet klær</v>
      </c>
      <c r="C47" s="9"/>
      <c r="D47" s="9"/>
      <c r="E47" s="16">
        <f t="shared" si="3"/>
        <v>0</v>
      </c>
      <c r="F47" s="9">
        <v>0.0</v>
      </c>
      <c r="G47" s="9">
        <v>0.0</v>
      </c>
      <c r="H47" s="9">
        <v>0.0</v>
      </c>
      <c r="I47" s="9">
        <v>0.0</v>
      </c>
      <c r="J47" s="9">
        <v>0.0</v>
      </c>
      <c r="K47" s="9">
        <v>0.0</v>
      </c>
      <c r="L47" s="9">
        <v>0.0</v>
      </c>
      <c r="M47" s="9">
        <v>0.0</v>
      </c>
      <c r="N47" s="9">
        <v>0.0</v>
      </c>
      <c r="O47" s="9">
        <v>0.0</v>
      </c>
      <c r="P47" s="9">
        <v>0.0</v>
      </c>
      <c r="Q47" s="9">
        <v>0.0</v>
      </c>
      <c r="R47" s="4"/>
      <c r="S47" s="46"/>
      <c r="T47" s="4"/>
      <c r="U47" s="4"/>
      <c r="V47" s="4"/>
      <c r="W47" s="4"/>
      <c r="X47" s="4"/>
      <c r="Y47" s="4"/>
      <c r="Z47" s="4"/>
    </row>
    <row r="48" ht="15.75" customHeight="1">
      <c r="A48" s="8">
        <f>Kontoplan!B38</f>
        <v>6620</v>
      </c>
      <c r="B48" s="8" t="str">
        <f>Kontoplan!C38</f>
        <v>Reparasjon og vedlikehold</v>
      </c>
      <c r="C48" s="9"/>
      <c r="D48" s="9"/>
      <c r="E48" s="16">
        <f t="shared" si="3"/>
        <v>0</v>
      </c>
      <c r="F48" s="9">
        <v>0.0</v>
      </c>
      <c r="G48" s="9">
        <v>0.0</v>
      </c>
      <c r="H48" s="9">
        <v>0.0</v>
      </c>
      <c r="I48" s="9">
        <v>0.0</v>
      </c>
      <c r="J48" s="9">
        <v>0.0</v>
      </c>
      <c r="K48" s="9">
        <v>0.0</v>
      </c>
      <c r="L48" s="9">
        <v>0.0</v>
      </c>
      <c r="M48" s="9">
        <v>0.0</v>
      </c>
      <c r="N48" s="9">
        <v>0.0</v>
      </c>
      <c r="O48" s="9">
        <v>0.0</v>
      </c>
      <c r="P48" s="9">
        <v>0.0</v>
      </c>
      <c r="Q48" s="9">
        <v>0.0</v>
      </c>
      <c r="R48" s="4"/>
      <c r="S48" s="46"/>
      <c r="T48" s="4"/>
      <c r="U48" s="4"/>
      <c r="V48" s="4"/>
      <c r="W48" s="4"/>
      <c r="X48" s="4"/>
      <c r="Y48" s="4"/>
      <c r="Z48" s="4"/>
    </row>
    <row r="49" ht="15.75" customHeight="1">
      <c r="A49" s="8">
        <f>Kontoplan!B39</f>
        <v>6705</v>
      </c>
      <c r="B49" s="8" t="str">
        <f>Kontoplan!C39</f>
        <v>Regnskapshonorar</v>
      </c>
      <c r="C49" s="9"/>
      <c r="D49" s="9"/>
      <c r="E49" s="16">
        <f t="shared" si="3"/>
        <v>0</v>
      </c>
      <c r="F49" s="9">
        <v>0.0</v>
      </c>
      <c r="G49" s="9">
        <v>0.0</v>
      </c>
      <c r="H49" s="9">
        <v>0.0</v>
      </c>
      <c r="I49" s="9">
        <v>0.0</v>
      </c>
      <c r="J49" s="9">
        <v>0.0</v>
      </c>
      <c r="K49" s="9">
        <v>0.0</v>
      </c>
      <c r="L49" s="9">
        <v>0.0</v>
      </c>
      <c r="M49" s="9">
        <v>0.0</v>
      </c>
      <c r="N49" s="9">
        <v>0.0</v>
      </c>
      <c r="O49" s="9">
        <v>0.0</v>
      </c>
      <c r="P49" s="9">
        <v>0.0</v>
      </c>
      <c r="Q49" s="9">
        <v>0.0</v>
      </c>
      <c r="R49" s="4"/>
      <c r="S49" s="46"/>
      <c r="T49" s="4"/>
      <c r="U49" s="4"/>
      <c r="V49" s="4"/>
      <c r="W49" s="4"/>
      <c r="X49" s="4"/>
      <c r="Y49" s="4"/>
      <c r="Z49" s="4"/>
    </row>
    <row r="50" ht="15.75" customHeight="1">
      <c r="A50" s="8">
        <f>Kontoplan!B40</f>
        <v>6710</v>
      </c>
      <c r="B50" s="8" t="str">
        <f>Kontoplan!C40</f>
        <v>Dommerhonorar</v>
      </c>
      <c r="C50" s="9"/>
      <c r="D50" s="9"/>
      <c r="E50" s="16">
        <f t="shared" si="3"/>
        <v>0</v>
      </c>
      <c r="F50" s="9">
        <v>0.0</v>
      </c>
      <c r="G50" s="9">
        <v>0.0</v>
      </c>
      <c r="H50" s="9">
        <v>0.0</v>
      </c>
      <c r="I50" s="9">
        <v>0.0</v>
      </c>
      <c r="J50" s="9">
        <v>0.0</v>
      </c>
      <c r="K50" s="9">
        <v>0.0</v>
      </c>
      <c r="L50" s="9">
        <v>0.0</v>
      </c>
      <c r="M50" s="9">
        <v>0.0</v>
      </c>
      <c r="N50" s="9">
        <v>0.0</v>
      </c>
      <c r="O50" s="9">
        <v>0.0</v>
      </c>
      <c r="P50" s="9">
        <v>0.0</v>
      </c>
      <c r="Q50" s="9">
        <v>0.0</v>
      </c>
      <c r="R50" s="4"/>
      <c r="S50" s="46"/>
      <c r="T50" s="4"/>
      <c r="U50" s="4"/>
      <c r="V50" s="4"/>
      <c r="W50" s="4"/>
      <c r="X50" s="4"/>
      <c r="Y50" s="4"/>
      <c r="Z50" s="4"/>
    </row>
    <row r="51" ht="15.75" customHeight="1">
      <c r="A51" s="8">
        <f>Kontoplan!B41</f>
        <v>6711</v>
      </c>
      <c r="B51" s="8" t="str">
        <f>Kontoplan!C41</f>
        <v>Trenerhonorar</v>
      </c>
      <c r="C51" s="9"/>
      <c r="D51" s="9"/>
      <c r="E51" s="16">
        <f t="shared" si="3"/>
        <v>11500</v>
      </c>
      <c r="F51" s="9">
        <v>0.0</v>
      </c>
      <c r="G51" s="9">
        <v>3500.0</v>
      </c>
      <c r="H51" s="9">
        <v>0.0</v>
      </c>
      <c r="I51" s="9">
        <v>0.0</v>
      </c>
      <c r="J51" s="9">
        <v>0.0</v>
      </c>
      <c r="K51" s="9">
        <v>0.0</v>
      </c>
      <c r="L51" s="9">
        <v>0.0</v>
      </c>
      <c r="M51" s="9">
        <v>0.0</v>
      </c>
      <c r="N51" s="9">
        <v>4000.0</v>
      </c>
      <c r="O51" s="9">
        <v>4000.0</v>
      </c>
      <c r="P51" s="9">
        <v>0.0</v>
      </c>
      <c r="Q51" s="9">
        <v>0.0</v>
      </c>
      <c r="R51" s="4"/>
      <c r="S51" s="46"/>
      <c r="T51" s="4"/>
      <c r="U51" s="4"/>
      <c r="V51" s="4"/>
      <c r="W51" s="4"/>
      <c r="X51" s="4"/>
      <c r="Y51" s="4"/>
      <c r="Z51" s="4"/>
    </row>
    <row r="52" ht="15.75" customHeight="1">
      <c r="A52" s="8">
        <f>Kontoplan!B42</f>
        <v>6800</v>
      </c>
      <c r="B52" s="8" t="str">
        <f>Kontoplan!C42</f>
        <v>Kontorrekvisita</v>
      </c>
      <c r="C52" s="9"/>
      <c r="D52" s="9"/>
      <c r="E52" s="16">
        <f t="shared" si="3"/>
        <v>0</v>
      </c>
      <c r="F52" s="9">
        <v>0.0</v>
      </c>
      <c r="G52" s="9">
        <v>0.0</v>
      </c>
      <c r="H52" s="9">
        <v>0.0</v>
      </c>
      <c r="I52" s="9">
        <v>0.0</v>
      </c>
      <c r="J52" s="9">
        <v>0.0</v>
      </c>
      <c r="K52" s="9">
        <v>0.0</v>
      </c>
      <c r="L52" s="9">
        <v>0.0</v>
      </c>
      <c r="M52" s="9">
        <v>0.0</v>
      </c>
      <c r="N52" s="9">
        <v>0.0</v>
      </c>
      <c r="O52" s="9">
        <v>0.0</v>
      </c>
      <c r="P52" s="9">
        <v>0.0</v>
      </c>
      <c r="Q52" s="9">
        <v>0.0</v>
      </c>
      <c r="R52" s="4"/>
      <c r="S52" s="46"/>
      <c r="T52" s="4"/>
      <c r="U52" s="4"/>
      <c r="V52" s="4"/>
      <c r="W52" s="4"/>
      <c r="X52" s="4"/>
      <c r="Y52" s="4"/>
      <c r="Z52" s="4"/>
    </row>
    <row r="53" ht="15.75" customHeight="1">
      <c r="A53" s="8">
        <f>Kontoplan!B43</f>
        <v>6810</v>
      </c>
      <c r="B53" s="8" t="str">
        <f>Kontoplan!C43</f>
        <v>Datakostnad</v>
      </c>
      <c r="C53" s="9"/>
      <c r="D53" s="9"/>
      <c r="E53" s="16">
        <f t="shared" si="3"/>
        <v>0</v>
      </c>
      <c r="F53" s="9">
        <v>0.0</v>
      </c>
      <c r="G53" s="9">
        <v>0.0</v>
      </c>
      <c r="H53" s="9">
        <v>0.0</v>
      </c>
      <c r="I53" s="9">
        <v>0.0</v>
      </c>
      <c r="J53" s="9">
        <v>0.0</v>
      </c>
      <c r="K53" s="9">
        <v>0.0</v>
      </c>
      <c r="L53" s="9">
        <v>0.0</v>
      </c>
      <c r="M53" s="9">
        <v>0.0</v>
      </c>
      <c r="N53" s="9">
        <v>0.0</v>
      </c>
      <c r="O53" s="9">
        <v>0.0</v>
      </c>
      <c r="P53" s="9">
        <v>0.0</v>
      </c>
      <c r="Q53" s="9">
        <v>0.0</v>
      </c>
      <c r="R53" s="4"/>
      <c r="S53" s="46"/>
      <c r="T53" s="4"/>
      <c r="U53" s="4"/>
      <c r="V53" s="4"/>
      <c r="W53" s="4"/>
      <c r="X53" s="4"/>
      <c r="Y53" s="4"/>
      <c r="Z53" s="4"/>
    </row>
    <row r="54" ht="15.75" customHeight="1">
      <c r="A54" s="8">
        <f>Kontoplan!B44</f>
        <v>6860</v>
      </c>
      <c r="B54" s="8" t="str">
        <f>Kontoplan!C44</f>
        <v>Møte, kurs, oppdatering o.l</v>
      </c>
      <c r="C54" s="9"/>
      <c r="D54" s="9"/>
      <c r="E54" s="16">
        <f t="shared" si="3"/>
        <v>0</v>
      </c>
      <c r="F54" s="9">
        <v>0.0</v>
      </c>
      <c r="G54" s="9">
        <v>0.0</v>
      </c>
      <c r="H54" s="9">
        <v>0.0</v>
      </c>
      <c r="I54" s="9">
        <v>0.0</v>
      </c>
      <c r="J54" s="9">
        <v>0.0</v>
      </c>
      <c r="K54" s="9">
        <v>0.0</v>
      </c>
      <c r="L54" s="9">
        <v>0.0</v>
      </c>
      <c r="M54" s="9">
        <v>0.0</v>
      </c>
      <c r="N54" s="9">
        <v>0.0</v>
      </c>
      <c r="O54" s="9">
        <v>0.0</v>
      </c>
      <c r="P54" s="9">
        <v>0.0</v>
      </c>
      <c r="Q54" s="9">
        <v>0.0</v>
      </c>
      <c r="R54" s="4"/>
      <c r="S54" s="46"/>
      <c r="T54" s="4"/>
      <c r="U54" s="4"/>
      <c r="V54" s="4"/>
      <c r="W54" s="4"/>
      <c r="X54" s="4"/>
      <c r="Y54" s="4"/>
      <c r="Z54" s="4"/>
    </row>
    <row r="55" ht="15.75" customHeight="1">
      <c r="A55" s="8">
        <f>Kontoplan!B45</f>
        <v>6900</v>
      </c>
      <c r="B55" s="8" t="str">
        <f>Kontoplan!C45</f>
        <v>Mobil</v>
      </c>
      <c r="C55" s="9"/>
      <c r="D55" s="9"/>
      <c r="E55" s="16">
        <f t="shared" si="3"/>
        <v>0</v>
      </c>
      <c r="F55" s="9">
        <v>0.0</v>
      </c>
      <c r="G55" s="9">
        <v>0.0</v>
      </c>
      <c r="H55" s="9">
        <v>0.0</v>
      </c>
      <c r="I55" s="9">
        <v>0.0</v>
      </c>
      <c r="J55" s="9">
        <v>0.0</v>
      </c>
      <c r="K55" s="9">
        <v>0.0</v>
      </c>
      <c r="L55" s="9">
        <v>0.0</v>
      </c>
      <c r="M55" s="9">
        <v>0.0</v>
      </c>
      <c r="N55" s="9">
        <v>0.0</v>
      </c>
      <c r="O55" s="9">
        <v>0.0</v>
      </c>
      <c r="P55" s="9">
        <v>0.0</v>
      </c>
      <c r="Q55" s="9">
        <v>0.0</v>
      </c>
      <c r="R55" s="4"/>
      <c r="S55" s="46"/>
      <c r="T55" s="4"/>
      <c r="U55" s="4"/>
      <c r="V55" s="4"/>
      <c r="W55" s="4"/>
      <c r="X55" s="4"/>
      <c r="Y55" s="4"/>
      <c r="Z55" s="4"/>
    </row>
    <row r="56" ht="15.75" customHeight="1">
      <c r="A56" s="8">
        <f>Kontoplan!B46</f>
        <v>7140</v>
      </c>
      <c r="B56" s="8" t="str">
        <f>Kontoplan!C46</f>
        <v>Reisekostnad idrett</v>
      </c>
      <c r="C56" s="9"/>
      <c r="D56" s="9"/>
      <c r="E56" s="16">
        <f t="shared" si="3"/>
        <v>0</v>
      </c>
      <c r="F56" s="9">
        <v>0.0</v>
      </c>
      <c r="G56" s="9">
        <v>0.0</v>
      </c>
      <c r="H56" s="9">
        <v>0.0</v>
      </c>
      <c r="I56" s="9">
        <v>0.0</v>
      </c>
      <c r="J56" s="9">
        <v>0.0</v>
      </c>
      <c r="K56" s="9">
        <v>0.0</v>
      </c>
      <c r="L56" s="9">
        <v>0.0</v>
      </c>
      <c r="M56" s="9">
        <v>0.0</v>
      </c>
      <c r="N56" s="9">
        <v>0.0</v>
      </c>
      <c r="O56" s="9">
        <v>0.0</v>
      </c>
      <c r="P56" s="9">
        <v>0.0</v>
      </c>
      <c r="Q56" s="9">
        <v>0.0</v>
      </c>
      <c r="R56" s="4"/>
      <c r="S56" s="46"/>
      <c r="T56" s="4"/>
      <c r="U56" s="4"/>
      <c r="V56" s="4"/>
      <c r="W56" s="4"/>
      <c r="X56" s="4"/>
      <c r="Y56" s="4"/>
      <c r="Z56" s="4"/>
    </row>
    <row r="57" ht="15.75" customHeight="1">
      <c r="A57" s="8">
        <f>Kontoplan!B47</f>
        <v>7141</v>
      </c>
      <c r="B57" s="8" t="str">
        <f>Kontoplan!C47</f>
        <v>Reisekostnad annet</v>
      </c>
      <c r="C57" s="9"/>
      <c r="D57" s="9"/>
      <c r="E57" s="16">
        <f t="shared" si="3"/>
        <v>500</v>
      </c>
      <c r="F57" s="9">
        <v>0.0</v>
      </c>
      <c r="G57" s="9">
        <v>0.0</v>
      </c>
      <c r="H57" s="9">
        <v>0.0</v>
      </c>
      <c r="I57" s="9">
        <v>0.0</v>
      </c>
      <c r="J57" s="9">
        <v>0.0</v>
      </c>
      <c r="K57" s="9">
        <v>0.0</v>
      </c>
      <c r="L57" s="9">
        <v>0.0</v>
      </c>
      <c r="M57" s="9">
        <v>0.0</v>
      </c>
      <c r="N57" s="9">
        <v>500.0</v>
      </c>
      <c r="O57" s="9">
        <v>0.0</v>
      </c>
      <c r="P57" s="9">
        <v>0.0</v>
      </c>
      <c r="Q57" s="9">
        <v>0.0</v>
      </c>
      <c r="R57" s="4"/>
      <c r="S57" s="46"/>
      <c r="T57" s="4"/>
      <c r="U57" s="4"/>
      <c r="V57" s="4"/>
      <c r="W57" s="4"/>
      <c r="X57" s="4"/>
      <c r="Y57" s="4"/>
      <c r="Z57" s="4"/>
    </row>
    <row r="58" ht="15.75" customHeight="1">
      <c r="A58" s="8">
        <f>Kontoplan!B48</f>
        <v>7310</v>
      </c>
      <c r="B58" s="8" t="str">
        <f>Kontoplan!C48</f>
        <v>Arrangement, idrett</v>
      </c>
      <c r="C58" s="9"/>
      <c r="D58" s="9"/>
      <c r="E58" s="16">
        <f t="shared" si="3"/>
        <v>2200</v>
      </c>
      <c r="F58" s="9">
        <v>0.0</v>
      </c>
      <c r="G58" s="9">
        <v>0.0</v>
      </c>
      <c r="H58" s="9">
        <v>0.0</v>
      </c>
      <c r="I58" s="9">
        <v>2200.0</v>
      </c>
      <c r="J58" s="9">
        <v>0.0</v>
      </c>
      <c r="K58" s="9">
        <v>0.0</v>
      </c>
      <c r="L58" s="9">
        <v>0.0</v>
      </c>
      <c r="M58" s="9">
        <v>0.0</v>
      </c>
      <c r="N58" s="9">
        <v>0.0</v>
      </c>
      <c r="O58" s="9">
        <v>0.0</v>
      </c>
      <c r="P58" s="9">
        <v>0.0</v>
      </c>
      <c r="Q58" s="9">
        <v>0.0</v>
      </c>
      <c r="R58" s="4"/>
      <c r="S58" s="46"/>
      <c r="T58" s="4"/>
      <c r="U58" s="4"/>
      <c r="V58" s="4"/>
      <c r="W58" s="4"/>
      <c r="X58" s="4"/>
      <c r="Y58" s="4"/>
      <c r="Z58" s="4"/>
    </row>
    <row r="59" ht="15.75" customHeight="1">
      <c r="A59" s="8">
        <f>Kontoplan!B49</f>
        <v>7315</v>
      </c>
      <c r="B59" s="8" t="str">
        <f>Kontoplan!C49</f>
        <v>Arrangement, ikke idrett</v>
      </c>
      <c r="C59" s="9"/>
      <c r="D59" s="9"/>
      <c r="E59" s="16">
        <f t="shared" si="3"/>
        <v>16690</v>
      </c>
      <c r="F59" s="9">
        <v>3840.0</v>
      </c>
      <c r="G59" s="9">
        <v>0.0</v>
      </c>
      <c r="H59" s="9">
        <v>0.0</v>
      </c>
      <c r="I59" s="9">
        <v>0.0</v>
      </c>
      <c r="J59" s="9">
        <v>0.0</v>
      </c>
      <c r="K59" s="9">
        <v>1500.0</v>
      </c>
      <c r="L59" s="9">
        <v>0.0</v>
      </c>
      <c r="M59" s="9">
        <v>0.0</v>
      </c>
      <c r="N59" s="9">
        <v>6000.0</v>
      </c>
      <c r="O59" s="9">
        <v>500.0</v>
      </c>
      <c r="P59" s="9">
        <v>1200.0</v>
      </c>
      <c r="Q59" s="9">
        <v>3650.0</v>
      </c>
      <c r="R59" s="4"/>
      <c r="S59" s="46"/>
      <c r="T59" s="4"/>
      <c r="U59" s="4"/>
      <c r="V59" s="4"/>
      <c r="W59" s="4"/>
      <c r="X59" s="4"/>
      <c r="Y59" s="4"/>
      <c r="Z59" s="4"/>
    </row>
    <row r="60" ht="15.75" customHeight="1">
      <c r="A60" s="8">
        <f>Kontoplan!B50</f>
        <v>7320</v>
      </c>
      <c r="B60" s="8" t="str">
        <f>Kontoplan!C50</f>
        <v>Markedsføring</v>
      </c>
      <c r="C60" s="9"/>
      <c r="D60" s="9"/>
      <c r="E60" s="16">
        <f t="shared" si="3"/>
        <v>1000</v>
      </c>
      <c r="F60" s="9">
        <v>0.0</v>
      </c>
      <c r="G60" s="9">
        <v>0.0</v>
      </c>
      <c r="H60" s="9">
        <v>500.0</v>
      </c>
      <c r="I60" s="9">
        <v>0.0</v>
      </c>
      <c r="J60" s="9">
        <v>0.0</v>
      </c>
      <c r="K60" s="9">
        <v>0.0</v>
      </c>
      <c r="L60" s="9">
        <v>0.0</v>
      </c>
      <c r="M60" s="9">
        <v>500.0</v>
      </c>
      <c r="N60" s="9">
        <v>0.0</v>
      </c>
      <c r="O60" s="9">
        <v>0.0</v>
      </c>
      <c r="P60" s="9">
        <v>0.0</v>
      </c>
      <c r="Q60" s="9">
        <v>0.0</v>
      </c>
      <c r="R60" s="4"/>
      <c r="S60" s="46"/>
      <c r="T60" s="4"/>
      <c r="U60" s="4"/>
      <c r="V60" s="4"/>
      <c r="W60" s="4"/>
      <c r="X60" s="4"/>
      <c r="Y60" s="4"/>
      <c r="Z60" s="4"/>
    </row>
    <row r="61" ht="15.75" customHeight="1">
      <c r="A61" s="8">
        <f>Kontoplan!B51</f>
        <v>7350</v>
      </c>
      <c r="B61" s="8" t="str">
        <f>Kontoplan!C51</f>
        <v>Representasjon</v>
      </c>
      <c r="C61" s="9"/>
      <c r="D61" s="9"/>
      <c r="E61" s="16">
        <f t="shared" si="3"/>
        <v>0</v>
      </c>
      <c r="F61" s="9">
        <v>0.0</v>
      </c>
      <c r="G61" s="9">
        <v>0.0</v>
      </c>
      <c r="H61" s="9">
        <v>0.0</v>
      </c>
      <c r="I61" s="9">
        <v>0.0</v>
      </c>
      <c r="J61" s="9">
        <v>0.0</v>
      </c>
      <c r="K61" s="9">
        <v>0.0</v>
      </c>
      <c r="L61" s="9">
        <v>0.0</v>
      </c>
      <c r="M61" s="9">
        <v>0.0</v>
      </c>
      <c r="N61" s="9">
        <v>0.0</v>
      </c>
      <c r="O61" s="9">
        <v>0.0</v>
      </c>
      <c r="P61" s="9">
        <v>0.0</v>
      </c>
      <c r="Q61" s="9">
        <v>0.0</v>
      </c>
      <c r="R61" s="4"/>
      <c r="S61" s="46"/>
      <c r="T61" s="4"/>
      <c r="U61" s="4"/>
      <c r="V61" s="4"/>
      <c r="W61" s="4"/>
      <c r="X61" s="4"/>
      <c r="Y61" s="4"/>
      <c r="Z61" s="4"/>
    </row>
    <row r="62" ht="15.75" customHeight="1">
      <c r="A62" s="8">
        <f>Kontoplan!B52</f>
        <v>7401</v>
      </c>
      <c r="B62" s="8" t="str">
        <f>Kontoplan!C52</f>
        <v>Bot</v>
      </c>
      <c r="C62" s="9"/>
      <c r="D62" s="9"/>
      <c r="E62" s="16">
        <f t="shared" si="3"/>
        <v>0</v>
      </c>
      <c r="F62" s="9">
        <v>0.0</v>
      </c>
      <c r="G62" s="9">
        <v>0.0</v>
      </c>
      <c r="H62" s="9">
        <v>0.0</v>
      </c>
      <c r="I62" s="9">
        <v>0.0</v>
      </c>
      <c r="J62" s="9">
        <v>0.0</v>
      </c>
      <c r="K62" s="9">
        <v>0.0</v>
      </c>
      <c r="L62" s="9">
        <v>0.0</v>
      </c>
      <c r="M62" s="9">
        <v>0.0</v>
      </c>
      <c r="N62" s="9">
        <v>0.0</v>
      </c>
      <c r="O62" s="9">
        <v>0.0</v>
      </c>
      <c r="P62" s="9">
        <v>0.0</v>
      </c>
      <c r="Q62" s="9">
        <v>0.0</v>
      </c>
      <c r="R62" s="4"/>
      <c r="S62" s="46"/>
      <c r="T62" s="4"/>
      <c r="U62" s="4"/>
      <c r="V62" s="4"/>
      <c r="W62" s="4"/>
      <c r="X62" s="4"/>
      <c r="Y62" s="4"/>
      <c r="Z62" s="4"/>
    </row>
    <row r="63" ht="15.75" customHeight="1">
      <c r="A63" s="8">
        <f>Kontoplan!B53</f>
        <v>7410</v>
      </c>
      <c r="B63" s="8" t="str">
        <f>Kontoplan!C53</f>
        <v>Kontingent</v>
      </c>
      <c r="C63" s="9"/>
      <c r="D63" s="9"/>
      <c r="E63" s="16">
        <f t="shared" si="3"/>
        <v>0</v>
      </c>
      <c r="F63" s="9">
        <v>0.0</v>
      </c>
      <c r="G63" s="9">
        <v>0.0</v>
      </c>
      <c r="H63" s="9">
        <v>0.0</v>
      </c>
      <c r="I63" s="9">
        <v>0.0</v>
      </c>
      <c r="J63" s="9">
        <v>0.0</v>
      </c>
      <c r="K63" s="9">
        <v>0.0</v>
      </c>
      <c r="L63" s="9">
        <v>0.0</v>
      </c>
      <c r="M63" s="9">
        <v>0.0</v>
      </c>
      <c r="N63" s="9">
        <v>0.0</v>
      </c>
      <c r="O63" s="9">
        <v>0.0</v>
      </c>
      <c r="P63" s="9">
        <v>0.0</v>
      </c>
      <c r="Q63" s="9">
        <v>0.0</v>
      </c>
      <c r="R63" s="4"/>
      <c r="S63" s="46"/>
      <c r="T63" s="4"/>
      <c r="U63" s="4"/>
      <c r="V63" s="4"/>
      <c r="W63" s="4"/>
      <c r="X63" s="4"/>
      <c r="Y63" s="4"/>
      <c r="Z63" s="4"/>
    </row>
    <row r="64" ht="15.75" customHeight="1">
      <c r="A64" s="8">
        <f>Kontoplan!B54</f>
        <v>7430</v>
      </c>
      <c r="B64" s="8" t="str">
        <f>Kontoplan!C54</f>
        <v>Gave</v>
      </c>
      <c r="C64" s="9"/>
      <c r="D64" s="9"/>
      <c r="E64" s="16">
        <f t="shared" si="3"/>
        <v>0</v>
      </c>
      <c r="F64" s="9">
        <v>0.0</v>
      </c>
      <c r="G64" s="9">
        <v>0.0</v>
      </c>
      <c r="H64" s="9">
        <v>0.0</v>
      </c>
      <c r="I64" s="9">
        <v>0.0</v>
      </c>
      <c r="J64" s="9">
        <v>0.0</v>
      </c>
      <c r="K64" s="9">
        <v>0.0</v>
      </c>
      <c r="L64" s="9">
        <v>0.0</v>
      </c>
      <c r="M64" s="9">
        <v>0.0</v>
      </c>
      <c r="N64" s="9">
        <v>0.0</v>
      </c>
      <c r="O64" s="9">
        <v>0.0</v>
      </c>
      <c r="P64" s="9">
        <v>0.0</v>
      </c>
      <c r="Q64" s="9">
        <v>0.0</v>
      </c>
      <c r="R64" s="4"/>
      <c r="S64" s="46"/>
      <c r="T64" s="4"/>
      <c r="U64" s="4"/>
      <c r="V64" s="4"/>
      <c r="W64" s="4"/>
      <c r="X64" s="4"/>
      <c r="Y64" s="4"/>
      <c r="Z64" s="4"/>
    </row>
    <row r="65" ht="15.75" customHeight="1">
      <c r="A65" s="8">
        <f>Kontoplan!B55</f>
        <v>7500</v>
      </c>
      <c r="B65" s="8" t="str">
        <f>Kontoplan!C55</f>
        <v>Forsikringspremie</v>
      </c>
      <c r="C65" s="9"/>
      <c r="D65" s="9"/>
      <c r="E65" s="16">
        <f t="shared" si="3"/>
        <v>0</v>
      </c>
      <c r="F65" s="9">
        <v>0.0</v>
      </c>
      <c r="G65" s="9">
        <v>0.0</v>
      </c>
      <c r="H65" s="9">
        <v>0.0</v>
      </c>
      <c r="I65" s="9">
        <v>0.0</v>
      </c>
      <c r="J65" s="9">
        <v>0.0</v>
      </c>
      <c r="K65" s="9">
        <v>0.0</v>
      </c>
      <c r="L65" s="9">
        <v>0.0</v>
      </c>
      <c r="M65" s="9">
        <v>0.0</v>
      </c>
      <c r="N65" s="9">
        <v>0.0</v>
      </c>
      <c r="O65" s="9">
        <v>0.0</v>
      </c>
      <c r="P65" s="9">
        <v>0.0</v>
      </c>
      <c r="Q65" s="9">
        <v>0.0</v>
      </c>
      <c r="R65" s="4"/>
      <c r="S65" s="46"/>
      <c r="T65" s="4"/>
      <c r="U65" s="4"/>
      <c r="V65" s="4"/>
      <c r="W65" s="4"/>
      <c r="X65" s="4"/>
      <c r="Y65" s="4"/>
      <c r="Z65" s="4"/>
    </row>
    <row r="66" ht="15.75" customHeight="1">
      <c r="A66" s="8">
        <f>Kontoplan!B56</f>
        <v>7770</v>
      </c>
      <c r="B66" s="8" t="str">
        <f>Kontoplan!C56</f>
        <v>Bank og kortgebyr</v>
      </c>
      <c r="C66" s="9"/>
      <c r="D66" s="9"/>
      <c r="E66" s="16">
        <f t="shared" si="3"/>
        <v>0</v>
      </c>
      <c r="F66" s="9">
        <v>0.0</v>
      </c>
      <c r="G66" s="9">
        <v>0.0</v>
      </c>
      <c r="H66" s="9">
        <v>0.0</v>
      </c>
      <c r="I66" s="9">
        <v>0.0</v>
      </c>
      <c r="J66" s="9">
        <v>0.0</v>
      </c>
      <c r="K66" s="9">
        <v>0.0</v>
      </c>
      <c r="L66" s="9">
        <v>0.0</v>
      </c>
      <c r="M66" s="9">
        <v>0.0</v>
      </c>
      <c r="N66" s="9">
        <v>0.0</v>
      </c>
      <c r="O66" s="9">
        <v>0.0</v>
      </c>
      <c r="P66" s="9">
        <v>0.0</v>
      </c>
      <c r="Q66" s="9">
        <v>0.0</v>
      </c>
      <c r="R66" s="4"/>
      <c r="S66" s="46"/>
      <c r="T66" s="4"/>
      <c r="U66" s="4"/>
      <c r="V66" s="4"/>
      <c r="W66" s="4"/>
      <c r="X66" s="4"/>
      <c r="Y66" s="4"/>
      <c r="Z66" s="4"/>
    </row>
    <row r="67" ht="15.75" customHeight="1">
      <c r="A67" s="8">
        <f>Kontoplan!B57</f>
        <v>7791</v>
      </c>
      <c r="B67" s="8" t="str">
        <f>Kontoplan!C57</f>
        <v>Internstøtte grupper</v>
      </c>
      <c r="C67" s="9"/>
      <c r="D67" s="9"/>
      <c r="E67" s="16">
        <f t="shared" si="3"/>
        <v>0</v>
      </c>
      <c r="F67" s="9">
        <v>0.0</v>
      </c>
      <c r="G67" s="9">
        <v>0.0</v>
      </c>
      <c r="H67" s="9">
        <v>0.0</v>
      </c>
      <c r="I67" s="9">
        <v>0.0</v>
      </c>
      <c r="J67" s="9">
        <v>0.0</v>
      </c>
      <c r="K67" s="9">
        <v>0.0</v>
      </c>
      <c r="L67" s="9">
        <v>0.0</v>
      </c>
      <c r="M67" s="9">
        <v>0.0</v>
      </c>
      <c r="N67" s="9">
        <v>0.0</v>
      </c>
      <c r="O67" s="9">
        <v>0.0</v>
      </c>
      <c r="P67" s="9">
        <v>0.0</v>
      </c>
      <c r="Q67" s="9">
        <v>0.0</v>
      </c>
      <c r="R67" s="4"/>
      <c r="S67" s="46"/>
      <c r="T67" s="4"/>
      <c r="U67" s="4"/>
      <c r="V67" s="4"/>
      <c r="W67" s="4"/>
      <c r="X67" s="4"/>
      <c r="Y67" s="4"/>
      <c r="Z67" s="4"/>
    </row>
    <row r="68" ht="15.75" customHeight="1">
      <c r="A68" s="8">
        <f>Kontoplan!B58</f>
        <v>8050</v>
      </c>
      <c r="B68" s="8" t="str">
        <f>Kontoplan!C58</f>
        <v>Annen renteinntekt</v>
      </c>
      <c r="C68" s="9"/>
      <c r="D68" s="9"/>
      <c r="E68" s="16">
        <f t="shared" si="3"/>
        <v>0</v>
      </c>
      <c r="F68" s="9">
        <v>0.0</v>
      </c>
      <c r="G68" s="9">
        <v>0.0</v>
      </c>
      <c r="H68" s="9">
        <v>0.0</v>
      </c>
      <c r="I68" s="9">
        <v>0.0</v>
      </c>
      <c r="J68" s="9">
        <v>0.0</v>
      </c>
      <c r="K68" s="9">
        <v>0.0</v>
      </c>
      <c r="L68" s="9">
        <v>0.0</v>
      </c>
      <c r="M68" s="9">
        <v>0.0</v>
      </c>
      <c r="N68" s="9">
        <v>0.0</v>
      </c>
      <c r="O68" s="9">
        <v>0.0</v>
      </c>
      <c r="P68" s="9">
        <v>0.0</v>
      </c>
      <c r="Q68" s="9">
        <v>0.0</v>
      </c>
      <c r="R68" s="4"/>
      <c r="S68" s="46"/>
      <c r="T68" s="4"/>
      <c r="U68" s="4"/>
      <c r="V68" s="4"/>
      <c r="W68" s="4"/>
      <c r="X68" s="4"/>
      <c r="Y68" s="4"/>
      <c r="Z68" s="4"/>
    </row>
    <row r="69" ht="15.75" customHeight="1">
      <c r="A69" s="8">
        <f>Kontoplan!B59</f>
        <v>8150</v>
      </c>
      <c r="B69" s="8" t="str">
        <f>Kontoplan!C59</f>
        <v>Annen rentekostnad</v>
      </c>
      <c r="C69" s="9"/>
      <c r="D69" s="9"/>
      <c r="E69" s="16">
        <f t="shared" si="3"/>
        <v>0</v>
      </c>
      <c r="F69" s="9">
        <v>0.0</v>
      </c>
      <c r="G69" s="9">
        <v>0.0</v>
      </c>
      <c r="H69" s="9">
        <v>0.0</v>
      </c>
      <c r="I69" s="9">
        <v>0.0</v>
      </c>
      <c r="J69" s="9">
        <v>0.0</v>
      </c>
      <c r="K69" s="9">
        <v>0.0</v>
      </c>
      <c r="L69" s="9">
        <v>0.0</v>
      </c>
      <c r="M69" s="9">
        <v>0.0</v>
      </c>
      <c r="N69" s="9">
        <v>0.0</v>
      </c>
      <c r="O69" s="9">
        <v>0.0</v>
      </c>
      <c r="P69" s="9">
        <v>0.0</v>
      </c>
      <c r="Q69" s="9">
        <v>0.0</v>
      </c>
      <c r="R69" s="4"/>
      <c r="S69" s="46"/>
      <c r="T69" s="4"/>
      <c r="U69" s="4"/>
      <c r="V69" s="4"/>
      <c r="W69" s="4"/>
      <c r="X69" s="4"/>
      <c r="Y69" s="4"/>
      <c r="Z69" s="4"/>
    </row>
    <row r="70" ht="15.75" customHeight="1">
      <c r="A70" s="8">
        <f>Kontoplan!B60</f>
        <v>8170</v>
      </c>
      <c r="B70" s="8" t="str">
        <f>Kontoplan!C60</f>
        <v>Annen finanskostnad</v>
      </c>
      <c r="C70" s="9"/>
      <c r="D70" s="9"/>
      <c r="E70" s="16">
        <f t="shared" si="3"/>
        <v>0</v>
      </c>
      <c r="F70" s="9">
        <v>0.0</v>
      </c>
      <c r="G70" s="9">
        <v>0.0</v>
      </c>
      <c r="H70" s="9">
        <v>0.0</v>
      </c>
      <c r="I70" s="9">
        <v>0.0</v>
      </c>
      <c r="J70" s="9">
        <v>0.0</v>
      </c>
      <c r="K70" s="9">
        <v>0.0</v>
      </c>
      <c r="L70" s="9">
        <v>0.0</v>
      </c>
      <c r="M70" s="9">
        <v>0.0</v>
      </c>
      <c r="N70" s="9">
        <v>0.0</v>
      </c>
      <c r="O70" s="9">
        <v>0.0</v>
      </c>
      <c r="P70" s="9">
        <v>0.0</v>
      </c>
      <c r="Q70" s="9">
        <v>0.0</v>
      </c>
      <c r="R70" s="4"/>
      <c r="S70" s="46"/>
      <c r="T70" s="4"/>
      <c r="U70" s="4"/>
      <c r="V70" s="4"/>
      <c r="W70" s="4"/>
      <c r="X70" s="4"/>
      <c r="Y70" s="4"/>
      <c r="Z70" s="4"/>
    </row>
    <row r="71" ht="15.75" customHeight="1">
      <c r="A71" s="4"/>
      <c r="B71" s="4"/>
      <c r="C71" s="12"/>
      <c r="D71" s="12"/>
      <c r="E71" s="12"/>
      <c r="F71" s="12"/>
      <c r="G71" s="12"/>
      <c r="H71" s="12"/>
      <c r="I71" s="12"/>
      <c r="J71" s="12"/>
      <c r="K71" s="12"/>
      <c r="L71" s="12"/>
      <c r="M71" s="12"/>
      <c r="N71" s="12"/>
      <c r="O71" s="12"/>
      <c r="P71" s="12"/>
      <c r="Q71" s="12"/>
      <c r="R71" s="4"/>
      <c r="S71" s="4"/>
      <c r="T71" s="4"/>
      <c r="U71" s="4"/>
      <c r="V71" s="4"/>
      <c r="W71" s="4"/>
      <c r="X71" s="4"/>
      <c r="Y71" s="4"/>
      <c r="Z71" s="4"/>
    </row>
    <row r="72" ht="15.75" customHeight="1">
      <c r="A72" s="13" t="s">
        <v>32</v>
      </c>
      <c r="B72" s="14"/>
      <c r="C72" s="15">
        <f t="shared" ref="C72:Q72" si="4">SUM(C39:C71)</f>
        <v>0</v>
      </c>
      <c r="D72" s="15">
        <f t="shared" si="4"/>
        <v>0</v>
      </c>
      <c r="E72" s="16">
        <f t="shared" si="4"/>
        <v>112765</v>
      </c>
      <c r="F72" s="15">
        <f t="shared" si="4"/>
        <v>5840</v>
      </c>
      <c r="G72" s="15">
        <f t="shared" si="4"/>
        <v>4375</v>
      </c>
      <c r="H72" s="15">
        <f t="shared" si="4"/>
        <v>500</v>
      </c>
      <c r="I72" s="15">
        <f t="shared" si="4"/>
        <v>20700</v>
      </c>
      <c r="J72" s="15">
        <f t="shared" si="4"/>
        <v>0</v>
      </c>
      <c r="K72" s="15">
        <f t="shared" si="4"/>
        <v>1500</v>
      </c>
      <c r="L72" s="15">
        <f t="shared" si="4"/>
        <v>0</v>
      </c>
      <c r="M72" s="15">
        <f t="shared" si="4"/>
        <v>500</v>
      </c>
      <c r="N72" s="15">
        <f t="shared" si="4"/>
        <v>12500</v>
      </c>
      <c r="O72" s="15">
        <f t="shared" si="4"/>
        <v>43500</v>
      </c>
      <c r="P72" s="15">
        <f t="shared" si="4"/>
        <v>19700</v>
      </c>
      <c r="Q72" s="15">
        <f t="shared" si="4"/>
        <v>3650</v>
      </c>
      <c r="R72" s="4"/>
      <c r="S72" s="46"/>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13" t="s">
        <v>33</v>
      </c>
      <c r="B74" s="14"/>
      <c r="C74" s="15">
        <f t="shared" ref="C74:Q74" si="5">C32+C72</f>
        <v>0</v>
      </c>
      <c r="D74" s="15">
        <f t="shared" si="5"/>
        <v>0</v>
      </c>
      <c r="E74" s="16">
        <f t="shared" si="5"/>
        <v>13375</v>
      </c>
      <c r="F74" s="15">
        <f t="shared" si="5"/>
        <v>-11600</v>
      </c>
      <c r="G74" s="15">
        <f t="shared" si="5"/>
        <v>4375</v>
      </c>
      <c r="H74" s="15">
        <f t="shared" si="5"/>
        <v>500</v>
      </c>
      <c r="I74" s="15">
        <f t="shared" si="5"/>
        <v>18700</v>
      </c>
      <c r="J74" s="15">
        <f t="shared" si="5"/>
        <v>0</v>
      </c>
      <c r="K74" s="15">
        <f t="shared" si="5"/>
        <v>0</v>
      </c>
      <c r="L74" s="15">
        <f t="shared" si="5"/>
        <v>0</v>
      </c>
      <c r="M74" s="15">
        <f t="shared" si="5"/>
        <v>500</v>
      </c>
      <c r="N74" s="15">
        <f t="shared" si="5"/>
        <v>-15600</v>
      </c>
      <c r="O74" s="15">
        <f t="shared" si="5"/>
        <v>-2000</v>
      </c>
      <c r="P74" s="15">
        <f t="shared" si="5"/>
        <v>18500</v>
      </c>
      <c r="Q74" s="15">
        <f t="shared" si="5"/>
        <v>0</v>
      </c>
      <c r="R74" s="4"/>
      <c r="S74" s="46"/>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paperSize="9" orientation="portrait"/>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3.0" topLeftCell="C4" activePane="bottomRight" state="frozen"/>
      <selection activeCell="C1" sqref="C1" pane="topRight"/>
      <selection activeCell="A4" sqref="A4" pane="bottomLeft"/>
      <selection activeCell="C4" sqref="C4" pane="bottomRight"/>
    </sheetView>
  </sheetViews>
  <sheetFormatPr customHeight="1" defaultColWidth="11.22" defaultRowHeight="15.0"/>
  <cols>
    <col customWidth="1" min="1" max="1" width="10.78"/>
    <col customWidth="1" min="2" max="2" width="24.78"/>
    <col customWidth="1" min="3" max="5" width="12.44"/>
    <col customWidth="1" min="6" max="17" width="10.0"/>
    <col customWidth="1" min="18" max="18" width="2.67"/>
    <col customWidth="1" min="19" max="19" width="83.33"/>
    <col customWidth="1" min="20" max="26" width="10.56"/>
  </cols>
  <sheetData>
    <row r="1" ht="15.75" customHeight="1">
      <c r="A1" s="19" t="s">
        <v>171</v>
      </c>
      <c r="B1" s="20"/>
      <c r="C1" s="20"/>
      <c r="D1" s="20"/>
      <c r="E1" s="20"/>
      <c r="F1" s="20"/>
      <c r="G1" s="20"/>
      <c r="H1" s="20"/>
      <c r="I1" s="20"/>
      <c r="J1" s="20"/>
      <c r="K1" s="20"/>
      <c r="L1" s="20"/>
      <c r="M1" s="20"/>
      <c r="N1" s="20"/>
      <c r="O1" s="20"/>
      <c r="P1" s="20"/>
      <c r="Q1" s="20"/>
      <c r="R1" s="20"/>
      <c r="S1" s="20"/>
      <c r="T1" s="4"/>
      <c r="U1" s="4"/>
      <c r="V1" s="4"/>
      <c r="W1" s="4"/>
      <c r="X1" s="4"/>
      <c r="Y1" s="4"/>
      <c r="Z1" s="4"/>
    </row>
    <row r="2" ht="15.75" customHeight="1">
      <c r="A2" s="21"/>
      <c r="T2" s="4"/>
      <c r="U2" s="4"/>
      <c r="V2" s="4"/>
      <c r="W2" s="4"/>
      <c r="X2" s="4"/>
      <c r="Y2" s="4"/>
      <c r="Z2" s="4"/>
    </row>
    <row r="3" ht="15.75" customHeight="1">
      <c r="A3" s="21"/>
      <c r="T3" s="4"/>
      <c r="U3" s="4"/>
      <c r="V3" s="4"/>
      <c r="W3" s="4"/>
      <c r="X3" s="4"/>
      <c r="Y3" s="4"/>
      <c r="Z3" s="4"/>
    </row>
    <row r="4" ht="15.75" customHeight="1">
      <c r="A4" s="47" t="str">
        <f>Forside!B4</f>
        <v>BI Athletics</v>
      </c>
      <c r="B4" s="20"/>
      <c r="C4" s="20"/>
      <c r="D4" s="20"/>
      <c r="E4" s="20"/>
      <c r="F4" s="20"/>
      <c r="G4" s="20"/>
      <c r="H4" s="20"/>
      <c r="I4" s="20"/>
      <c r="J4" s="20"/>
      <c r="K4" s="20"/>
      <c r="L4" s="20"/>
      <c r="M4" s="20"/>
      <c r="N4" s="20"/>
      <c r="O4" s="20"/>
      <c r="P4" s="20"/>
      <c r="Q4" s="20"/>
      <c r="R4" s="20"/>
      <c r="S4" s="20"/>
      <c r="T4" s="4"/>
      <c r="U4" s="4"/>
      <c r="V4" s="4"/>
      <c r="W4" s="4"/>
      <c r="X4" s="4"/>
      <c r="Y4" s="4"/>
      <c r="Z4" s="4"/>
    </row>
    <row r="5" ht="15.75" customHeight="1">
      <c r="A5" s="21"/>
      <c r="T5" s="4"/>
      <c r="U5" s="4"/>
      <c r="V5" s="4"/>
      <c r="W5" s="4"/>
      <c r="X5" s="4"/>
      <c r="Y5" s="4"/>
      <c r="Z5" s="4"/>
    </row>
    <row r="6" ht="15.75" customHeight="1">
      <c r="A6" s="21"/>
      <c r="T6" s="4"/>
      <c r="U6" s="4"/>
      <c r="V6" s="4"/>
      <c r="W6" s="4"/>
      <c r="X6" s="4"/>
      <c r="Y6" s="4"/>
      <c r="Z6" s="4"/>
    </row>
    <row r="7" ht="15.75" customHeight="1">
      <c r="A7" s="48" t="s">
        <v>162</v>
      </c>
      <c r="B7" s="2"/>
      <c r="C7" s="2"/>
      <c r="D7" s="2"/>
      <c r="E7" s="2"/>
      <c r="F7" s="2"/>
      <c r="G7" s="2"/>
      <c r="H7" s="2"/>
      <c r="I7" s="2"/>
      <c r="J7" s="2"/>
      <c r="K7" s="2"/>
      <c r="L7" s="2"/>
      <c r="M7" s="2"/>
      <c r="N7" s="2"/>
      <c r="O7" s="2"/>
      <c r="P7" s="2"/>
      <c r="Q7" s="2"/>
      <c r="R7" s="2"/>
      <c r="S7" s="2"/>
      <c r="T7" s="4"/>
      <c r="U7" s="4"/>
      <c r="V7" s="4"/>
      <c r="W7" s="4"/>
      <c r="X7" s="4"/>
      <c r="Y7" s="4"/>
      <c r="Z7" s="4"/>
    </row>
    <row r="8" ht="15.75" customHeight="1">
      <c r="A8" s="49" t="str">
        <f>MID(CELL("filename",A1),FIND("]",CELL("filename",A1))+1,255)</f>
        <v>#VALUE!</v>
      </c>
      <c r="B8" s="2"/>
      <c r="C8" s="2"/>
      <c r="D8" s="2"/>
      <c r="E8" s="2"/>
      <c r="F8" s="2"/>
      <c r="G8" s="2"/>
      <c r="H8" s="2"/>
      <c r="I8" s="2"/>
      <c r="J8" s="2"/>
      <c r="K8" s="2"/>
      <c r="L8" s="2"/>
      <c r="M8" s="2"/>
      <c r="N8" s="2"/>
      <c r="O8" s="2"/>
      <c r="P8" s="2"/>
      <c r="Q8" s="2"/>
      <c r="R8" s="2"/>
      <c r="S8" s="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5" t="s">
        <v>2</v>
      </c>
      <c r="B10" s="2"/>
      <c r="C10" s="2"/>
      <c r="D10" s="2"/>
      <c r="E10" s="2"/>
      <c r="F10" s="2"/>
      <c r="G10" s="2"/>
      <c r="H10" s="2"/>
      <c r="I10" s="2"/>
      <c r="J10" s="2"/>
      <c r="K10" s="2"/>
      <c r="L10" s="2"/>
      <c r="M10" s="2"/>
      <c r="N10" s="2"/>
      <c r="O10" s="2"/>
      <c r="P10" s="2"/>
      <c r="Q10" s="2"/>
      <c r="R10" s="2"/>
      <c r="S10" s="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6" t="s">
        <v>3</v>
      </c>
      <c r="B12" s="6" t="s">
        <v>4</v>
      </c>
      <c r="C12" s="6" t="s">
        <v>5</v>
      </c>
      <c r="D12" s="6" t="s">
        <v>6</v>
      </c>
      <c r="E12" s="7" t="s">
        <v>7</v>
      </c>
      <c r="F12" s="6" t="s">
        <v>172</v>
      </c>
      <c r="G12" s="6" t="s">
        <v>173</v>
      </c>
      <c r="H12" s="6" t="s">
        <v>174</v>
      </c>
      <c r="I12" s="6" t="s">
        <v>175</v>
      </c>
      <c r="J12" s="6" t="s">
        <v>176</v>
      </c>
      <c r="K12" s="6" t="s">
        <v>177</v>
      </c>
      <c r="L12" s="6" t="s">
        <v>178</v>
      </c>
      <c r="M12" s="6" t="s">
        <v>179</v>
      </c>
      <c r="N12" s="6" t="s">
        <v>180</v>
      </c>
      <c r="O12" s="6" t="s">
        <v>181</v>
      </c>
      <c r="P12" s="6" t="s">
        <v>182</v>
      </c>
      <c r="Q12" s="6" t="s">
        <v>183</v>
      </c>
      <c r="R12" s="45"/>
      <c r="S12" s="6" t="s">
        <v>184</v>
      </c>
      <c r="T12" s="4"/>
      <c r="U12" s="4"/>
      <c r="V12" s="4"/>
      <c r="W12" s="4"/>
      <c r="X12" s="4"/>
      <c r="Y12" s="4"/>
      <c r="Z12" s="4"/>
    </row>
    <row r="13" ht="15.75" customHeight="1">
      <c r="A13" s="8">
        <f>Kontoplan!B11</f>
        <v>3000</v>
      </c>
      <c r="B13" s="8" t="str">
        <f>Kontoplan!C11</f>
        <v>Salgsinntekter, avgiftspliktig</v>
      </c>
      <c r="C13" s="9"/>
      <c r="D13" s="9"/>
      <c r="E13" s="16">
        <f t="shared" ref="E13:E30" si="1">SUM(F13:Q13)</f>
        <v>0</v>
      </c>
      <c r="F13" s="9">
        <v>0.0</v>
      </c>
      <c r="G13" s="9">
        <v>0.0</v>
      </c>
      <c r="H13" s="9">
        <v>0.0</v>
      </c>
      <c r="I13" s="9">
        <v>0.0</v>
      </c>
      <c r="J13" s="9">
        <v>0.0</v>
      </c>
      <c r="K13" s="9">
        <v>0.0</v>
      </c>
      <c r="L13" s="9">
        <v>0.0</v>
      </c>
      <c r="M13" s="9">
        <v>0.0</v>
      </c>
      <c r="N13" s="9">
        <v>0.0</v>
      </c>
      <c r="O13" s="9">
        <v>0.0</v>
      </c>
      <c r="P13" s="9">
        <v>0.0</v>
      </c>
      <c r="Q13" s="9">
        <v>0.0</v>
      </c>
      <c r="R13" s="4"/>
      <c r="S13" s="46"/>
      <c r="T13" s="4"/>
      <c r="U13" s="4"/>
      <c r="V13" s="4"/>
      <c r="W13" s="4"/>
      <c r="X13" s="4"/>
      <c r="Y13" s="4"/>
      <c r="Z13" s="4"/>
    </row>
    <row r="14" ht="15.75" customHeight="1">
      <c r="A14" s="8">
        <f>Kontoplan!B12</f>
        <v>3009</v>
      </c>
      <c r="B14" s="8" t="str">
        <f>Kontoplan!C12</f>
        <v>Sponsorinntekt</v>
      </c>
      <c r="C14" s="9"/>
      <c r="D14" s="9"/>
      <c r="E14" s="16">
        <f t="shared" si="1"/>
        <v>0</v>
      </c>
      <c r="F14" s="9">
        <v>0.0</v>
      </c>
      <c r="G14" s="9">
        <v>0.0</v>
      </c>
      <c r="H14" s="9">
        <v>0.0</v>
      </c>
      <c r="I14" s="9">
        <v>0.0</v>
      </c>
      <c r="J14" s="9">
        <v>0.0</v>
      </c>
      <c r="K14" s="9">
        <v>0.0</v>
      </c>
      <c r="L14" s="9">
        <v>0.0</v>
      </c>
      <c r="M14" s="9">
        <v>0.0</v>
      </c>
      <c r="N14" s="9">
        <v>0.0</v>
      </c>
      <c r="O14" s="9">
        <v>0.0</v>
      </c>
      <c r="P14" s="9">
        <v>0.0</v>
      </c>
      <c r="Q14" s="9">
        <v>0.0</v>
      </c>
      <c r="R14" s="4"/>
      <c r="S14" s="46"/>
      <c r="T14" s="4"/>
      <c r="U14" s="4"/>
      <c r="V14" s="4"/>
      <c r="W14" s="4"/>
      <c r="X14" s="4"/>
      <c r="Y14" s="4"/>
      <c r="Z14" s="4"/>
    </row>
    <row r="15" ht="15.75" customHeight="1">
      <c r="A15" s="8">
        <f>Kontoplan!B13</f>
        <v>3100</v>
      </c>
      <c r="B15" s="8" t="str">
        <f>Kontoplan!C13</f>
        <v>Salgsinntekter, avgiftsfri</v>
      </c>
      <c r="C15" s="9"/>
      <c r="D15" s="9"/>
      <c r="E15" s="16">
        <f t="shared" si="1"/>
        <v>-17000</v>
      </c>
      <c r="F15" s="9">
        <v>-4500.0</v>
      </c>
      <c r="G15" s="9">
        <v>0.0</v>
      </c>
      <c r="H15" s="9">
        <v>0.0</v>
      </c>
      <c r="I15" s="9">
        <v>0.0</v>
      </c>
      <c r="J15" s="9">
        <v>0.0</v>
      </c>
      <c r="K15" s="9">
        <v>0.0</v>
      </c>
      <c r="L15" s="9">
        <v>0.0</v>
      </c>
      <c r="M15" s="9">
        <v>0.0</v>
      </c>
      <c r="N15" s="9">
        <v>-7500.0</v>
      </c>
      <c r="O15" s="9">
        <v>0.0</v>
      </c>
      <c r="P15" s="9">
        <v>0.0</v>
      </c>
      <c r="Q15" s="9">
        <v>-5000.0</v>
      </c>
      <c r="R15" s="4"/>
      <c r="S15" s="46"/>
      <c r="T15" s="4"/>
      <c r="U15" s="4"/>
      <c r="V15" s="4"/>
      <c r="W15" s="4"/>
      <c r="X15" s="4"/>
      <c r="Y15" s="4"/>
      <c r="Z15" s="4"/>
    </row>
    <row r="16" ht="15.75" customHeight="1">
      <c r="A16" s="8">
        <f>Kontoplan!B14</f>
        <v>3101</v>
      </c>
      <c r="B16" s="8" t="str">
        <f>Kontoplan!C14</f>
        <v>Dugnad</v>
      </c>
      <c r="C16" s="9"/>
      <c r="D16" s="9"/>
      <c r="E16" s="16">
        <f t="shared" si="1"/>
        <v>0</v>
      </c>
      <c r="F16" s="9">
        <v>0.0</v>
      </c>
      <c r="G16" s="9">
        <v>0.0</v>
      </c>
      <c r="H16" s="9">
        <v>0.0</v>
      </c>
      <c r="I16" s="9">
        <v>0.0</v>
      </c>
      <c r="J16" s="9">
        <v>0.0</v>
      </c>
      <c r="K16" s="9">
        <v>0.0</v>
      </c>
      <c r="L16" s="9">
        <v>0.0</v>
      </c>
      <c r="M16" s="9">
        <v>0.0</v>
      </c>
      <c r="N16" s="9">
        <v>0.0</v>
      </c>
      <c r="O16" s="9">
        <v>0.0</v>
      </c>
      <c r="P16" s="9">
        <v>0.0</v>
      </c>
      <c r="Q16" s="9">
        <v>0.0</v>
      </c>
      <c r="R16" s="4"/>
      <c r="S16" s="46"/>
      <c r="T16" s="4"/>
      <c r="U16" s="4"/>
      <c r="V16" s="4"/>
      <c r="W16" s="4"/>
      <c r="X16" s="4"/>
      <c r="Y16" s="4"/>
      <c r="Z16" s="4"/>
    </row>
    <row r="17" ht="15.75" customHeight="1">
      <c r="A17" s="8">
        <f>Kontoplan!B15</f>
        <v>3410</v>
      </c>
      <c r="B17" s="8" t="str">
        <f>Kontoplan!C15</f>
        <v>Tilskudd fra Oslo Kommune</v>
      </c>
      <c r="C17" s="9"/>
      <c r="D17" s="9"/>
      <c r="E17" s="16">
        <f t="shared" si="1"/>
        <v>0</v>
      </c>
      <c r="F17" s="9">
        <v>0.0</v>
      </c>
      <c r="G17" s="9">
        <v>0.0</v>
      </c>
      <c r="H17" s="9">
        <v>0.0</v>
      </c>
      <c r="I17" s="9">
        <v>0.0</v>
      </c>
      <c r="J17" s="9">
        <v>0.0</v>
      </c>
      <c r="K17" s="9">
        <v>0.0</v>
      </c>
      <c r="L17" s="9">
        <v>0.0</v>
      </c>
      <c r="M17" s="9">
        <v>0.0</v>
      </c>
      <c r="N17" s="9">
        <v>0.0</v>
      </c>
      <c r="O17" s="9">
        <v>0.0</v>
      </c>
      <c r="P17" s="9">
        <v>0.0</v>
      </c>
      <c r="Q17" s="9">
        <v>0.0</v>
      </c>
      <c r="R17" s="4"/>
      <c r="S17" s="46"/>
      <c r="T17" s="4"/>
      <c r="U17" s="4"/>
      <c r="V17" s="4"/>
      <c r="W17" s="4"/>
      <c r="X17" s="4"/>
      <c r="Y17" s="4"/>
      <c r="Z17" s="4"/>
    </row>
    <row r="18" ht="15.75" customHeight="1">
      <c r="A18" s="8">
        <f>Kontoplan!B16</f>
        <v>3420</v>
      </c>
      <c r="B18" s="8" t="str">
        <f>Kontoplan!C16</f>
        <v>Momskompensasjon</v>
      </c>
      <c r="C18" s="9"/>
      <c r="D18" s="9"/>
      <c r="E18" s="16">
        <f t="shared" si="1"/>
        <v>0</v>
      </c>
      <c r="F18" s="9">
        <v>0.0</v>
      </c>
      <c r="G18" s="9">
        <v>0.0</v>
      </c>
      <c r="H18" s="9">
        <v>0.0</v>
      </c>
      <c r="I18" s="9">
        <v>0.0</v>
      </c>
      <c r="J18" s="9">
        <v>0.0</v>
      </c>
      <c r="K18" s="9">
        <v>0.0</v>
      </c>
      <c r="L18" s="9">
        <v>0.0</v>
      </c>
      <c r="M18" s="9">
        <v>0.0</v>
      </c>
      <c r="N18" s="9">
        <v>0.0</v>
      </c>
      <c r="O18" s="9">
        <v>0.0</v>
      </c>
      <c r="P18" s="9">
        <v>0.0</v>
      </c>
      <c r="Q18" s="9">
        <v>0.0</v>
      </c>
      <c r="R18" s="4"/>
      <c r="S18" s="46"/>
      <c r="T18" s="4"/>
      <c r="U18" s="4"/>
      <c r="V18" s="4"/>
      <c r="W18" s="4"/>
      <c r="X18" s="4"/>
      <c r="Y18" s="4"/>
      <c r="Z18" s="4"/>
    </row>
    <row r="19" ht="15.75" customHeight="1">
      <c r="A19" s="8">
        <f>Kontoplan!B17</f>
        <v>3430</v>
      </c>
      <c r="B19" s="8" t="str">
        <f>Kontoplan!C17</f>
        <v>Grasrotandelen Norsk Tipping</v>
      </c>
      <c r="C19" s="9"/>
      <c r="D19" s="9"/>
      <c r="E19" s="16">
        <f t="shared" si="1"/>
        <v>0</v>
      </c>
      <c r="F19" s="9">
        <v>0.0</v>
      </c>
      <c r="G19" s="9">
        <v>0.0</v>
      </c>
      <c r="H19" s="9">
        <v>0.0</v>
      </c>
      <c r="I19" s="9">
        <v>0.0</v>
      </c>
      <c r="J19" s="9">
        <v>0.0</v>
      </c>
      <c r="K19" s="9">
        <v>0.0</v>
      </c>
      <c r="L19" s="9">
        <v>0.0</v>
      </c>
      <c r="M19" s="9">
        <v>0.0</v>
      </c>
      <c r="N19" s="9">
        <v>0.0</v>
      </c>
      <c r="O19" s="9">
        <v>0.0</v>
      </c>
      <c r="P19" s="9">
        <v>0.0</v>
      </c>
      <c r="Q19" s="9">
        <v>0.0</v>
      </c>
      <c r="R19" s="4"/>
      <c r="S19" s="46"/>
      <c r="T19" s="4"/>
      <c r="U19" s="4"/>
      <c r="V19" s="4"/>
      <c r="W19" s="4"/>
      <c r="X19" s="4"/>
      <c r="Y19" s="4"/>
      <c r="Z19" s="4"/>
    </row>
    <row r="20" ht="15.75" customHeight="1">
      <c r="A20" s="8">
        <f>Kontoplan!B18</f>
        <v>3900</v>
      </c>
      <c r="B20" s="8" t="str">
        <f>Kontoplan!C18</f>
        <v>Annen driftsrelatert inntekt</v>
      </c>
      <c r="C20" s="9"/>
      <c r="D20" s="9"/>
      <c r="E20" s="16">
        <f t="shared" si="1"/>
        <v>0</v>
      </c>
      <c r="F20" s="9">
        <v>0.0</v>
      </c>
      <c r="G20" s="9">
        <v>0.0</v>
      </c>
      <c r="H20" s="9">
        <v>0.0</v>
      </c>
      <c r="I20" s="9">
        <v>0.0</v>
      </c>
      <c r="J20" s="9">
        <v>0.0</v>
      </c>
      <c r="K20" s="9">
        <v>0.0</v>
      </c>
      <c r="L20" s="9">
        <v>0.0</v>
      </c>
      <c r="M20" s="9">
        <v>0.0</v>
      </c>
      <c r="N20" s="9">
        <v>0.0</v>
      </c>
      <c r="O20" s="9">
        <v>0.0</v>
      </c>
      <c r="P20" s="9">
        <v>0.0</v>
      </c>
      <c r="Q20" s="9">
        <v>0.0</v>
      </c>
      <c r="R20" s="4"/>
      <c r="S20" s="46"/>
      <c r="T20" s="4"/>
      <c r="U20" s="4"/>
      <c r="V20" s="4"/>
      <c r="W20" s="4"/>
      <c r="X20" s="4"/>
      <c r="Y20" s="4"/>
      <c r="Z20" s="4"/>
    </row>
    <row r="21" ht="15.75" customHeight="1">
      <c r="A21" s="8">
        <f>Kontoplan!B19</f>
        <v>3901</v>
      </c>
      <c r="B21" s="8" t="str">
        <f>Kontoplan!C19</f>
        <v>Internstøtte BI Athletics</v>
      </c>
      <c r="C21" s="9"/>
      <c r="D21" s="9"/>
      <c r="E21" s="16">
        <f t="shared" si="1"/>
        <v>-9000</v>
      </c>
      <c r="F21" s="9">
        <v>0.0</v>
      </c>
      <c r="G21" s="9">
        <v>-4500.0</v>
      </c>
      <c r="H21" s="9">
        <v>0.0</v>
      </c>
      <c r="I21" s="9">
        <v>0.0</v>
      </c>
      <c r="J21" s="9">
        <v>0.0</v>
      </c>
      <c r="K21" s="9">
        <v>0.0</v>
      </c>
      <c r="L21" s="9">
        <v>0.0</v>
      </c>
      <c r="M21" s="9">
        <v>0.0</v>
      </c>
      <c r="N21" s="9">
        <v>-4500.0</v>
      </c>
      <c r="O21" s="9">
        <v>0.0</v>
      </c>
      <c r="P21" s="9">
        <v>0.0</v>
      </c>
      <c r="Q21" s="9">
        <v>0.0</v>
      </c>
      <c r="R21" s="4"/>
      <c r="S21" s="46"/>
      <c r="T21" s="4"/>
      <c r="U21" s="4"/>
      <c r="V21" s="4"/>
      <c r="W21" s="4"/>
      <c r="X21" s="4"/>
      <c r="Y21" s="4"/>
      <c r="Z21" s="4"/>
    </row>
    <row r="22" ht="15.75" customHeight="1">
      <c r="A22" s="8">
        <f>Kontoplan!B20</f>
        <v>3920</v>
      </c>
      <c r="B22" s="8" t="str">
        <f>Kontoplan!C20</f>
        <v>Medlemskontingent</v>
      </c>
      <c r="C22" s="9"/>
      <c r="D22" s="9"/>
      <c r="E22" s="16">
        <f t="shared" si="1"/>
        <v>0</v>
      </c>
      <c r="F22" s="9">
        <v>0.0</v>
      </c>
      <c r="G22" s="9">
        <v>0.0</v>
      </c>
      <c r="H22" s="9">
        <v>0.0</v>
      </c>
      <c r="I22" s="9">
        <v>0.0</v>
      </c>
      <c r="J22" s="9">
        <v>0.0</v>
      </c>
      <c r="K22" s="9">
        <v>0.0</v>
      </c>
      <c r="L22" s="9">
        <v>0.0</v>
      </c>
      <c r="M22" s="9">
        <v>0.0</v>
      </c>
      <c r="N22" s="9">
        <v>0.0</v>
      </c>
      <c r="O22" s="9">
        <v>0.0</v>
      </c>
      <c r="P22" s="9">
        <v>0.0</v>
      </c>
      <c r="Q22" s="9">
        <v>0.0</v>
      </c>
      <c r="R22" s="4"/>
      <c r="S22" s="46"/>
      <c r="T22" s="4"/>
      <c r="U22" s="4"/>
      <c r="V22" s="4"/>
      <c r="W22" s="4"/>
      <c r="X22" s="4"/>
      <c r="Y22" s="4"/>
      <c r="Z22" s="4"/>
    </row>
    <row r="23" ht="15.75" customHeight="1">
      <c r="A23" s="8">
        <f>Kontoplan!B21</f>
        <v>3921</v>
      </c>
      <c r="B23" s="8" t="str">
        <f>Kontoplan!C21</f>
        <v>Gruppeavgift</v>
      </c>
      <c r="C23" s="9"/>
      <c r="D23" s="9"/>
      <c r="E23" s="16">
        <f t="shared" si="1"/>
        <v>-3000</v>
      </c>
      <c r="F23" s="9">
        <v>0.0</v>
      </c>
      <c r="G23" s="9">
        <v>0.0</v>
      </c>
      <c r="H23" s="9">
        <v>-1500.0</v>
      </c>
      <c r="I23" s="9">
        <v>0.0</v>
      </c>
      <c r="J23" s="9">
        <v>0.0</v>
      </c>
      <c r="K23" s="9">
        <v>0.0</v>
      </c>
      <c r="L23" s="9">
        <v>0.0</v>
      </c>
      <c r="M23" s="9">
        <v>0.0</v>
      </c>
      <c r="N23" s="9">
        <v>0.0</v>
      </c>
      <c r="O23" s="9">
        <v>-1500.0</v>
      </c>
      <c r="P23" s="9">
        <v>0.0</v>
      </c>
      <c r="Q23" s="9">
        <v>0.0</v>
      </c>
      <c r="R23" s="4"/>
      <c r="S23" s="46"/>
      <c r="T23" s="4"/>
      <c r="U23" s="4"/>
      <c r="V23" s="4"/>
      <c r="W23" s="4"/>
      <c r="X23" s="4"/>
      <c r="Y23" s="4"/>
      <c r="Z23" s="4"/>
    </row>
    <row r="24" ht="15.75" customHeight="1">
      <c r="A24" s="8">
        <f>Kontoplan!B22</f>
        <v>3930</v>
      </c>
      <c r="B24" s="8" t="str">
        <f>Kontoplan!C22</f>
        <v>Treningsavgift</v>
      </c>
      <c r="C24" s="9"/>
      <c r="D24" s="9"/>
      <c r="E24" s="16">
        <f t="shared" si="1"/>
        <v>0</v>
      </c>
      <c r="F24" s="9">
        <v>0.0</v>
      </c>
      <c r="G24" s="9">
        <v>0.0</v>
      </c>
      <c r="H24" s="9">
        <v>0.0</v>
      </c>
      <c r="I24" s="9">
        <v>0.0</v>
      </c>
      <c r="J24" s="9">
        <v>0.0</v>
      </c>
      <c r="K24" s="9">
        <v>0.0</v>
      </c>
      <c r="L24" s="9">
        <v>0.0</v>
      </c>
      <c r="M24" s="9">
        <v>0.0</v>
      </c>
      <c r="N24" s="9">
        <v>0.0</v>
      </c>
      <c r="O24" s="9">
        <v>0.0</v>
      </c>
      <c r="P24" s="9">
        <v>0.0</v>
      </c>
      <c r="Q24" s="9">
        <v>0.0</v>
      </c>
      <c r="R24" s="4"/>
      <c r="S24" s="46"/>
      <c r="T24" s="4"/>
      <c r="U24" s="4"/>
      <c r="V24" s="4"/>
      <c r="W24" s="4"/>
      <c r="X24" s="4"/>
      <c r="Y24" s="4"/>
      <c r="Z24" s="4"/>
    </row>
    <row r="25" ht="15.75" customHeight="1">
      <c r="A25" s="8">
        <f>Kontoplan!B23</f>
        <v>3990</v>
      </c>
      <c r="B25" s="8" t="str">
        <f>Kontoplan!C23</f>
        <v>Kontingent fra BI-studenter</v>
      </c>
      <c r="C25" s="9"/>
      <c r="D25" s="9"/>
      <c r="E25" s="16">
        <f t="shared" si="1"/>
        <v>0</v>
      </c>
      <c r="F25" s="9">
        <v>0.0</v>
      </c>
      <c r="G25" s="9">
        <v>0.0</v>
      </c>
      <c r="H25" s="9">
        <v>0.0</v>
      </c>
      <c r="I25" s="9">
        <v>0.0</v>
      </c>
      <c r="J25" s="9">
        <v>0.0</v>
      </c>
      <c r="K25" s="9">
        <v>0.0</v>
      </c>
      <c r="L25" s="9">
        <v>0.0</v>
      </c>
      <c r="M25" s="9">
        <v>0.0</v>
      </c>
      <c r="N25" s="9">
        <v>0.0</v>
      </c>
      <c r="O25" s="9">
        <v>0.0</v>
      </c>
      <c r="P25" s="9">
        <v>0.0</v>
      </c>
      <c r="Q25" s="9">
        <v>0.0</v>
      </c>
      <c r="R25" s="4"/>
      <c r="S25" s="46"/>
      <c r="T25" s="4"/>
      <c r="U25" s="4"/>
      <c r="V25" s="4"/>
      <c r="W25" s="4"/>
      <c r="X25" s="4"/>
      <c r="Y25" s="4"/>
      <c r="Z25" s="4"/>
    </row>
    <row r="26" ht="15.75" customHeight="1">
      <c r="A26" s="8">
        <f>Kontoplan!B24</f>
        <v>3991</v>
      </c>
      <c r="B26" s="8" t="str">
        <f>Kontoplan!C24</f>
        <v>Støtte fra BISO</v>
      </c>
      <c r="C26" s="9"/>
      <c r="D26" s="9"/>
      <c r="E26" s="16">
        <f t="shared" si="1"/>
        <v>0</v>
      </c>
      <c r="F26" s="9">
        <v>0.0</v>
      </c>
      <c r="G26" s="9">
        <v>0.0</v>
      </c>
      <c r="H26" s="9">
        <v>0.0</v>
      </c>
      <c r="I26" s="9">
        <v>0.0</v>
      </c>
      <c r="J26" s="9">
        <v>0.0</v>
      </c>
      <c r="K26" s="9">
        <v>0.0</v>
      </c>
      <c r="L26" s="9">
        <v>0.0</v>
      </c>
      <c r="M26" s="9">
        <v>0.0</v>
      </c>
      <c r="N26" s="9">
        <v>0.0</v>
      </c>
      <c r="O26" s="9">
        <v>0.0</v>
      </c>
      <c r="P26" s="9">
        <v>0.0</v>
      </c>
      <c r="Q26" s="9">
        <v>0.0</v>
      </c>
      <c r="R26" s="4"/>
      <c r="S26" s="46"/>
      <c r="T26" s="4"/>
      <c r="U26" s="4"/>
      <c r="V26" s="4"/>
      <c r="W26" s="4"/>
      <c r="X26" s="4"/>
      <c r="Y26" s="4"/>
      <c r="Z26" s="4"/>
    </row>
    <row r="27" ht="15.75" customHeight="1">
      <c r="A27" s="8">
        <f>Kontoplan!B25</f>
        <v>3992</v>
      </c>
      <c r="B27" s="8" t="str">
        <f>Kontoplan!C25</f>
        <v>Støtte fra BI</v>
      </c>
      <c r="C27" s="9"/>
      <c r="D27" s="9"/>
      <c r="E27" s="16">
        <f t="shared" si="1"/>
        <v>0</v>
      </c>
      <c r="F27" s="9">
        <v>0.0</v>
      </c>
      <c r="G27" s="9">
        <v>0.0</v>
      </c>
      <c r="H27" s="9">
        <v>0.0</v>
      </c>
      <c r="I27" s="9">
        <v>0.0</v>
      </c>
      <c r="J27" s="9">
        <v>0.0</v>
      </c>
      <c r="K27" s="9">
        <v>0.0</v>
      </c>
      <c r="L27" s="9">
        <v>0.0</v>
      </c>
      <c r="M27" s="9">
        <v>0.0</v>
      </c>
      <c r="N27" s="9">
        <v>0.0</v>
      </c>
      <c r="O27" s="9">
        <v>0.0</v>
      </c>
      <c r="P27" s="9">
        <v>0.0</v>
      </c>
      <c r="Q27" s="9">
        <v>0.0</v>
      </c>
      <c r="R27" s="4"/>
      <c r="S27" s="46"/>
      <c r="T27" s="4"/>
      <c r="U27" s="4"/>
      <c r="V27" s="4"/>
      <c r="W27" s="4"/>
      <c r="X27" s="4"/>
      <c r="Y27" s="4"/>
      <c r="Z27" s="4"/>
    </row>
    <row r="28" ht="15.75" customHeight="1">
      <c r="A28" s="8">
        <f>Kontoplan!B26</f>
        <v>3993</v>
      </c>
      <c r="B28" s="8" t="str">
        <f>Kontoplan!C26</f>
        <v>Støtte fra Velferdstinget</v>
      </c>
      <c r="C28" s="9"/>
      <c r="D28" s="9"/>
      <c r="E28" s="16">
        <f t="shared" si="1"/>
        <v>0</v>
      </c>
      <c r="F28" s="9">
        <v>0.0</v>
      </c>
      <c r="G28" s="9">
        <v>0.0</v>
      </c>
      <c r="H28" s="9">
        <v>0.0</v>
      </c>
      <c r="I28" s="9">
        <v>0.0</v>
      </c>
      <c r="J28" s="9">
        <v>0.0</v>
      </c>
      <c r="K28" s="9">
        <v>0.0</v>
      </c>
      <c r="L28" s="9">
        <v>0.0</v>
      </c>
      <c r="M28" s="9">
        <v>0.0</v>
      </c>
      <c r="N28" s="9">
        <v>0.0</v>
      </c>
      <c r="O28" s="9">
        <v>0.0</v>
      </c>
      <c r="P28" s="9">
        <v>0.0</v>
      </c>
      <c r="Q28" s="9">
        <v>0.0</v>
      </c>
      <c r="R28" s="4"/>
      <c r="S28" s="46"/>
      <c r="T28" s="4"/>
      <c r="U28" s="4"/>
      <c r="V28" s="4"/>
      <c r="W28" s="4"/>
      <c r="X28" s="4"/>
      <c r="Y28" s="4"/>
      <c r="Z28" s="4"/>
    </row>
    <row r="29" ht="15.75" customHeight="1">
      <c r="A29" s="8">
        <f>Kontoplan!B27</f>
        <v>3994</v>
      </c>
      <c r="B29" s="8" t="str">
        <f>Kontoplan!C27</f>
        <v>Støtte fra NSI</v>
      </c>
      <c r="C29" s="9"/>
      <c r="D29" s="9"/>
      <c r="E29" s="16">
        <f t="shared" si="1"/>
        <v>0</v>
      </c>
      <c r="F29" s="9">
        <v>0.0</v>
      </c>
      <c r="G29" s="9">
        <v>0.0</v>
      </c>
      <c r="H29" s="9">
        <v>0.0</v>
      </c>
      <c r="I29" s="9">
        <v>0.0</v>
      </c>
      <c r="J29" s="9">
        <v>0.0</v>
      </c>
      <c r="K29" s="9">
        <v>0.0</v>
      </c>
      <c r="L29" s="9">
        <v>0.0</v>
      </c>
      <c r="M29" s="9">
        <v>0.0</v>
      </c>
      <c r="N29" s="9">
        <v>0.0</v>
      </c>
      <c r="O29" s="9">
        <v>0.0</v>
      </c>
      <c r="P29" s="9">
        <v>0.0</v>
      </c>
      <c r="Q29" s="9">
        <v>0.0</v>
      </c>
      <c r="R29" s="4"/>
      <c r="S29" s="46"/>
      <c r="T29" s="4"/>
      <c r="U29" s="4"/>
      <c r="V29" s="4"/>
      <c r="W29" s="4"/>
      <c r="X29" s="4"/>
      <c r="Y29" s="4"/>
      <c r="Z29" s="4"/>
    </row>
    <row r="30" ht="15.75" customHeight="1">
      <c r="A30" s="8">
        <f>Kontoplan!B28</f>
        <v>3995</v>
      </c>
      <c r="B30" s="8" t="str">
        <f>Kontoplan!C28</f>
        <v>Annen støtte</v>
      </c>
      <c r="C30" s="9"/>
      <c r="D30" s="9"/>
      <c r="E30" s="16">
        <f t="shared" si="1"/>
        <v>-6000</v>
      </c>
      <c r="F30" s="9">
        <v>0.0</v>
      </c>
      <c r="G30" s="9">
        <v>0.0</v>
      </c>
      <c r="H30" s="9">
        <v>0.0</v>
      </c>
      <c r="I30" s="9">
        <v>0.0</v>
      </c>
      <c r="J30" s="9">
        <v>0.0</v>
      </c>
      <c r="K30" s="9">
        <v>-6000.0</v>
      </c>
      <c r="L30" s="9">
        <v>0.0</v>
      </c>
      <c r="M30" s="9">
        <v>0.0</v>
      </c>
      <c r="N30" s="9">
        <v>0.0</v>
      </c>
      <c r="O30" s="9">
        <v>0.0</v>
      </c>
      <c r="P30" s="9">
        <v>0.0</v>
      </c>
      <c r="Q30" s="9">
        <v>0.0</v>
      </c>
      <c r="R30" s="4"/>
      <c r="S30" s="46"/>
      <c r="T30" s="4"/>
      <c r="U30" s="4"/>
      <c r="V30" s="4"/>
      <c r="W30" s="4"/>
      <c r="X30" s="4"/>
      <c r="Y30" s="4"/>
      <c r="Z30" s="4"/>
    </row>
    <row r="31" ht="15.75" customHeight="1">
      <c r="A31" s="4"/>
      <c r="B31" s="4"/>
      <c r="C31" s="12"/>
      <c r="D31" s="12"/>
      <c r="E31" s="12"/>
      <c r="F31" s="12"/>
      <c r="G31" s="12"/>
      <c r="H31" s="12"/>
      <c r="I31" s="12"/>
      <c r="J31" s="12"/>
      <c r="K31" s="12"/>
      <c r="L31" s="12"/>
      <c r="M31" s="12"/>
      <c r="N31" s="12"/>
      <c r="O31" s="12"/>
      <c r="P31" s="12"/>
      <c r="Q31" s="12"/>
      <c r="R31" s="4"/>
      <c r="S31" s="4"/>
      <c r="T31" s="4"/>
      <c r="U31" s="4"/>
      <c r="V31" s="4"/>
      <c r="W31" s="4"/>
      <c r="X31" s="4"/>
      <c r="Y31" s="4"/>
      <c r="Z31" s="4"/>
    </row>
    <row r="32" ht="15.75" customHeight="1">
      <c r="A32" s="13" t="s">
        <v>30</v>
      </c>
      <c r="B32" s="14"/>
      <c r="C32" s="15">
        <f t="shared" ref="C32:Q32" si="2">SUM(C13:C31)</f>
        <v>0</v>
      </c>
      <c r="D32" s="15">
        <f t="shared" si="2"/>
        <v>0</v>
      </c>
      <c r="E32" s="16">
        <f t="shared" si="2"/>
        <v>-35000</v>
      </c>
      <c r="F32" s="15">
        <f t="shared" si="2"/>
        <v>-4500</v>
      </c>
      <c r="G32" s="15">
        <f t="shared" si="2"/>
        <v>-4500</v>
      </c>
      <c r="H32" s="15">
        <f t="shared" si="2"/>
        <v>-1500</v>
      </c>
      <c r="I32" s="15">
        <f t="shared" si="2"/>
        <v>0</v>
      </c>
      <c r="J32" s="15">
        <f t="shared" si="2"/>
        <v>0</v>
      </c>
      <c r="K32" s="15">
        <f t="shared" si="2"/>
        <v>-6000</v>
      </c>
      <c r="L32" s="15">
        <f t="shared" si="2"/>
        <v>0</v>
      </c>
      <c r="M32" s="15">
        <f t="shared" si="2"/>
        <v>0</v>
      </c>
      <c r="N32" s="15">
        <f t="shared" si="2"/>
        <v>-12000</v>
      </c>
      <c r="O32" s="15">
        <f t="shared" si="2"/>
        <v>-1500</v>
      </c>
      <c r="P32" s="15">
        <f t="shared" si="2"/>
        <v>0</v>
      </c>
      <c r="Q32" s="15">
        <f t="shared" si="2"/>
        <v>-5000</v>
      </c>
      <c r="R32" s="4"/>
      <c r="S32" s="46"/>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5" t="s">
        <v>31</v>
      </c>
      <c r="B36" s="2"/>
      <c r="C36" s="2"/>
      <c r="D36" s="2"/>
      <c r="E36" s="2"/>
      <c r="F36" s="2"/>
      <c r="G36" s="2"/>
      <c r="H36" s="2"/>
      <c r="I36" s="2"/>
      <c r="J36" s="2"/>
      <c r="K36" s="2"/>
      <c r="L36" s="2"/>
      <c r="M36" s="2"/>
      <c r="N36" s="2"/>
      <c r="O36" s="2"/>
      <c r="P36" s="2"/>
      <c r="Q36" s="2"/>
      <c r="R36" s="2"/>
      <c r="S36" s="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6" t="s">
        <v>3</v>
      </c>
      <c r="B38" s="6" t="s">
        <v>4</v>
      </c>
      <c r="C38" s="6" t="s">
        <v>5</v>
      </c>
      <c r="D38" s="6" t="s">
        <v>6</v>
      </c>
      <c r="E38" s="7" t="s">
        <v>7</v>
      </c>
      <c r="F38" s="6" t="s">
        <v>172</v>
      </c>
      <c r="G38" s="6" t="s">
        <v>173</v>
      </c>
      <c r="H38" s="6" t="s">
        <v>174</v>
      </c>
      <c r="I38" s="6" t="s">
        <v>175</v>
      </c>
      <c r="J38" s="6" t="s">
        <v>176</v>
      </c>
      <c r="K38" s="6" t="s">
        <v>177</v>
      </c>
      <c r="L38" s="6" t="s">
        <v>178</v>
      </c>
      <c r="M38" s="6" t="s">
        <v>179</v>
      </c>
      <c r="N38" s="6" t="s">
        <v>180</v>
      </c>
      <c r="O38" s="6" t="s">
        <v>181</v>
      </c>
      <c r="P38" s="6" t="s">
        <v>182</v>
      </c>
      <c r="Q38" s="6" t="s">
        <v>183</v>
      </c>
      <c r="R38" s="45"/>
      <c r="S38" s="6" t="s">
        <v>184</v>
      </c>
      <c r="T38" s="4"/>
      <c r="U38" s="4"/>
      <c r="V38" s="4"/>
      <c r="W38" s="4"/>
      <c r="X38" s="4"/>
      <c r="Y38" s="4"/>
      <c r="Z38" s="4"/>
    </row>
    <row r="39" ht="15.75" customHeight="1">
      <c r="A39" s="8">
        <f>Kontoplan!B29</f>
        <v>5910</v>
      </c>
      <c r="B39" s="8" t="str">
        <f>Kontoplan!C29</f>
        <v>Lunsjkort</v>
      </c>
      <c r="C39" s="9"/>
      <c r="D39" s="9"/>
      <c r="E39" s="16">
        <f t="shared" ref="E39:E70" si="3">SUM(F39:Q39)</f>
        <v>0</v>
      </c>
      <c r="F39" s="9">
        <v>0.0</v>
      </c>
      <c r="G39" s="9">
        <v>0.0</v>
      </c>
      <c r="H39" s="9">
        <v>0.0</v>
      </c>
      <c r="I39" s="9">
        <v>0.0</v>
      </c>
      <c r="J39" s="9">
        <v>0.0</v>
      </c>
      <c r="K39" s="9">
        <v>0.0</v>
      </c>
      <c r="L39" s="9">
        <v>0.0</v>
      </c>
      <c r="M39" s="9">
        <v>0.0</v>
      </c>
      <c r="N39" s="9">
        <v>0.0</v>
      </c>
      <c r="O39" s="9">
        <v>0.0</v>
      </c>
      <c r="P39" s="9">
        <v>0.0</v>
      </c>
      <c r="Q39" s="9">
        <v>0.0</v>
      </c>
      <c r="R39" s="4"/>
      <c r="S39" s="46"/>
      <c r="T39" s="4"/>
      <c r="U39" s="4"/>
      <c r="V39" s="4"/>
      <c r="W39" s="4"/>
      <c r="X39" s="4"/>
      <c r="Y39" s="4"/>
      <c r="Z39" s="4"/>
    </row>
    <row r="40" ht="15.75" customHeight="1">
      <c r="A40" s="8">
        <f>Kontoplan!B30</f>
        <v>5995</v>
      </c>
      <c r="B40" s="8" t="str">
        <f>Kontoplan!C30</f>
        <v>Styrekostnader</v>
      </c>
      <c r="C40" s="9"/>
      <c r="D40" s="9"/>
      <c r="E40" s="16">
        <f t="shared" si="3"/>
        <v>7200</v>
      </c>
      <c r="F40" s="9">
        <v>0.0</v>
      </c>
      <c r="G40" s="9">
        <v>0.0</v>
      </c>
      <c r="H40" s="9">
        <v>0.0</v>
      </c>
      <c r="I40" s="9">
        <v>0.0</v>
      </c>
      <c r="J40" s="9">
        <v>0.0</v>
      </c>
      <c r="K40" s="9">
        <v>1200.0</v>
      </c>
      <c r="L40" s="9">
        <v>0.0</v>
      </c>
      <c r="M40" s="9">
        <v>1200.0</v>
      </c>
      <c r="N40" s="9">
        <v>1200.0</v>
      </c>
      <c r="O40" s="9">
        <v>1200.0</v>
      </c>
      <c r="P40" s="9">
        <v>1200.0</v>
      </c>
      <c r="Q40" s="9">
        <v>1200.0</v>
      </c>
      <c r="R40" s="4"/>
      <c r="S40" s="46"/>
      <c r="T40" s="4"/>
      <c r="U40" s="4"/>
      <c r="V40" s="4"/>
      <c r="W40" s="4"/>
      <c r="X40" s="4"/>
      <c r="Y40" s="4"/>
      <c r="Z40" s="4"/>
    </row>
    <row r="41" ht="15.75" customHeight="1">
      <c r="A41" s="8">
        <f>Kontoplan!B31</f>
        <v>6480</v>
      </c>
      <c r="B41" s="8" t="str">
        <f>Kontoplan!C31</f>
        <v>Leiekostnad idrett</v>
      </c>
      <c r="C41" s="9"/>
      <c r="D41" s="9"/>
      <c r="E41" s="16">
        <f t="shared" si="3"/>
        <v>3600</v>
      </c>
      <c r="F41" s="9">
        <v>0.0</v>
      </c>
      <c r="G41" s="9">
        <v>1200.0</v>
      </c>
      <c r="H41" s="9">
        <v>1200.0</v>
      </c>
      <c r="I41" s="9">
        <v>1200.0</v>
      </c>
      <c r="J41" s="9">
        <v>0.0</v>
      </c>
      <c r="K41" s="9">
        <v>0.0</v>
      </c>
      <c r="L41" s="9">
        <v>0.0</v>
      </c>
      <c r="M41" s="9">
        <v>0.0</v>
      </c>
      <c r="N41" s="9">
        <v>0.0</v>
      </c>
      <c r="O41" s="9">
        <v>0.0</v>
      </c>
      <c r="P41" s="9">
        <v>0.0</v>
      </c>
      <c r="Q41" s="9">
        <v>0.0</v>
      </c>
      <c r="R41" s="4"/>
      <c r="S41" s="46"/>
      <c r="T41" s="4"/>
      <c r="U41" s="4"/>
      <c r="V41" s="4"/>
      <c r="W41" s="4"/>
      <c r="X41" s="4"/>
      <c r="Y41" s="4"/>
      <c r="Z41" s="4"/>
    </row>
    <row r="42" ht="15.75" customHeight="1">
      <c r="A42" s="8">
        <f>Kontoplan!B32</f>
        <v>6490</v>
      </c>
      <c r="B42" s="8" t="str">
        <f>Kontoplan!C32</f>
        <v>Leiekostnad annen</v>
      </c>
      <c r="C42" s="9"/>
      <c r="D42" s="9"/>
      <c r="E42" s="16">
        <f t="shared" si="3"/>
        <v>33500</v>
      </c>
      <c r="F42" s="9">
        <v>0.0</v>
      </c>
      <c r="G42" s="9">
        <v>0.0</v>
      </c>
      <c r="H42" s="9">
        <v>0.0</v>
      </c>
      <c r="I42" s="9">
        <v>8500.0</v>
      </c>
      <c r="J42" s="9">
        <v>0.0</v>
      </c>
      <c r="K42" s="9">
        <v>25000.0</v>
      </c>
      <c r="L42" s="9">
        <v>0.0</v>
      </c>
      <c r="M42" s="9">
        <v>0.0</v>
      </c>
      <c r="N42" s="9">
        <v>0.0</v>
      </c>
      <c r="O42" s="9">
        <v>0.0</v>
      </c>
      <c r="P42" s="9">
        <v>0.0</v>
      </c>
      <c r="Q42" s="9">
        <v>0.0</v>
      </c>
      <c r="R42" s="4"/>
      <c r="S42" s="46"/>
      <c r="T42" s="4"/>
      <c r="U42" s="4"/>
      <c r="V42" s="4"/>
      <c r="W42" s="4"/>
      <c r="X42" s="4"/>
      <c r="Y42" s="4"/>
      <c r="Z42" s="4"/>
    </row>
    <row r="43" ht="15.75" customHeight="1">
      <c r="A43" s="8">
        <f>Kontoplan!B33</f>
        <v>6540</v>
      </c>
      <c r="B43" s="8" t="str">
        <f>Kontoplan!C33</f>
        <v>Idrettsutstyr</v>
      </c>
      <c r="C43" s="9"/>
      <c r="D43" s="9"/>
      <c r="E43" s="16">
        <f t="shared" si="3"/>
        <v>4000</v>
      </c>
      <c r="F43" s="9">
        <v>4000.0</v>
      </c>
      <c r="G43" s="9">
        <v>0.0</v>
      </c>
      <c r="H43" s="9">
        <v>0.0</v>
      </c>
      <c r="I43" s="9">
        <v>0.0</v>
      </c>
      <c r="J43" s="9">
        <v>0.0</v>
      </c>
      <c r="K43" s="9">
        <v>0.0</v>
      </c>
      <c r="L43" s="9">
        <v>0.0</v>
      </c>
      <c r="M43" s="9">
        <v>0.0</v>
      </c>
      <c r="N43" s="9">
        <v>0.0</v>
      </c>
      <c r="O43" s="9">
        <v>0.0</v>
      </c>
      <c r="P43" s="9">
        <v>0.0</v>
      </c>
      <c r="Q43" s="9">
        <v>0.0</v>
      </c>
      <c r="R43" s="4"/>
      <c r="S43" s="46"/>
      <c r="T43" s="4"/>
      <c r="U43" s="4"/>
      <c r="V43" s="4"/>
      <c r="W43" s="4"/>
      <c r="X43" s="4"/>
      <c r="Y43" s="4"/>
      <c r="Z43" s="4"/>
    </row>
    <row r="44" ht="15.75" customHeight="1">
      <c r="A44" s="8">
        <f>Kontoplan!B34</f>
        <v>6550</v>
      </c>
      <c r="B44" s="8" t="str">
        <f>Kontoplan!C34</f>
        <v>Driftsmateriale</v>
      </c>
      <c r="C44" s="9"/>
      <c r="D44" s="9"/>
      <c r="E44" s="16">
        <f t="shared" si="3"/>
        <v>0</v>
      </c>
      <c r="F44" s="9">
        <v>0.0</v>
      </c>
      <c r="G44" s="9">
        <v>0.0</v>
      </c>
      <c r="H44" s="9">
        <v>0.0</v>
      </c>
      <c r="I44" s="9">
        <v>0.0</v>
      </c>
      <c r="J44" s="9">
        <v>0.0</v>
      </c>
      <c r="K44" s="9">
        <v>0.0</v>
      </c>
      <c r="L44" s="9">
        <v>0.0</v>
      </c>
      <c r="M44" s="9">
        <v>0.0</v>
      </c>
      <c r="N44" s="9">
        <v>0.0</v>
      </c>
      <c r="O44" s="9">
        <v>0.0</v>
      </c>
      <c r="P44" s="9">
        <v>0.0</v>
      </c>
      <c r="Q44" s="9">
        <v>0.0</v>
      </c>
      <c r="R44" s="4"/>
      <c r="S44" s="46"/>
      <c r="T44" s="4"/>
      <c r="U44" s="4"/>
      <c r="V44" s="4"/>
      <c r="W44" s="4"/>
      <c r="X44" s="4"/>
      <c r="Y44" s="4"/>
      <c r="Z44" s="4"/>
    </row>
    <row r="45" ht="15.75" customHeight="1">
      <c r="A45" s="8">
        <f>Kontoplan!B35</f>
        <v>6555</v>
      </c>
      <c r="B45" s="8" t="str">
        <f>Kontoplan!C35</f>
        <v>Andre driftskostnader</v>
      </c>
      <c r="C45" s="9"/>
      <c r="D45" s="9"/>
      <c r="E45" s="16">
        <f t="shared" si="3"/>
        <v>0</v>
      </c>
      <c r="F45" s="9">
        <v>0.0</v>
      </c>
      <c r="G45" s="9">
        <v>0.0</v>
      </c>
      <c r="H45" s="9">
        <v>0.0</v>
      </c>
      <c r="I45" s="9">
        <v>0.0</v>
      </c>
      <c r="J45" s="9">
        <v>0.0</v>
      </c>
      <c r="K45" s="9">
        <v>0.0</v>
      </c>
      <c r="L45" s="9">
        <v>0.0</v>
      </c>
      <c r="M45" s="9">
        <v>0.0</v>
      </c>
      <c r="N45" s="9">
        <v>0.0</v>
      </c>
      <c r="O45" s="9">
        <v>0.0</v>
      </c>
      <c r="P45" s="9">
        <v>0.0</v>
      </c>
      <c r="Q45" s="9">
        <v>0.0</v>
      </c>
      <c r="R45" s="4"/>
      <c r="S45" s="46"/>
      <c r="T45" s="4"/>
      <c r="U45" s="4"/>
      <c r="V45" s="4"/>
      <c r="W45" s="4"/>
      <c r="X45" s="4"/>
      <c r="Y45" s="4"/>
      <c r="Z45" s="4"/>
    </row>
    <row r="46" ht="15.75" customHeight="1">
      <c r="A46" s="8">
        <f>Kontoplan!B36</f>
        <v>6571</v>
      </c>
      <c r="B46" s="8" t="str">
        <f>Kontoplan!C36</f>
        <v>Drakter</v>
      </c>
      <c r="C46" s="9"/>
      <c r="D46" s="9"/>
      <c r="E46" s="16">
        <f t="shared" si="3"/>
        <v>0</v>
      </c>
      <c r="F46" s="9">
        <v>0.0</v>
      </c>
      <c r="G46" s="9">
        <v>0.0</v>
      </c>
      <c r="H46" s="9">
        <v>0.0</v>
      </c>
      <c r="I46" s="9">
        <v>0.0</v>
      </c>
      <c r="J46" s="9">
        <v>0.0</v>
      </c>
      <c r="K46" s="9">
        <v>0.0</v>
      </c>
      <c r="L46" s="9">
        <v>0.0</v>
      </c>
      <c r="M46" s="9">
        <v>0.0</v>
      </c>
      <c r="N46" s="9">
        <v>0.0</v>
      </c>
      <c r="O46" s="9">
        <v>0.0</v>
      </c>
      <c r="P46" s="9">
        <v>0.0</v>
      </c>
      <c r="Q46" s="9">
        <v>0.0</v>
      </c>
      <c r="R46" s="4"/>
      <c r="S46" s="46"/>
      <c r="T46" s="4"/>
      <c r="U46" s="4"/>
      <c r="V46" s="4"/>
      <c r="W46" s="4"/>
      <c r="X46" s="4"/>
      <c r="Y46" s="4"/>
      <c r="Z46" s="4"/>
    </row>
    <row r="47" ht="15.75" customHeight="1">
      <c r="A47" s="8">
        <f>Kontoplan!B37</f>
        <v>6572</v>
      </c>
      <c r="B47" s="8" t="str">
        <f>Kontoplan!C37</f>
        <v>Annet klær</v>
      </c>
      <c r="C47" s="9"/>
      <c r="D47" s="9"/>
      <c r="E47" s="16">
        <f t="shared" si="3"/>
        <v>0</v>
      </c>
      <c r="F47" s="9">
        <v>0.0</v>
      </c>
      <c r="G47" s="9">
        <v>0.0</v>
      </c>
      <c r="H47" s="9">
        <v>0.0</v>
      </c>
      <c r="I47" s="9">
        <v>0.0</v>
      </c>
      <c r="J47" s="9">
        <v>0.0</v>
      </c>
      <c r="K47" s="9">
        <v>0.0</v>
      </c>
      <c r="L47" s="9">
        <v>0.0</v>
      </c>
      <c r="M47" s="9">
        <v>0.0</v>
      </c>
      <c r="N47" s="9">
        <v>0.0</v>
      </c>
      <c r="O47" s="9">
        <v>0.0</v>
      </c>
      <c r="P47" s="9">
        <v>0.0</v>
      </c>
      <c r="Q47" s="9">
        <v>0.0</v>
      </c>
      <c r="R47" s="4"/>
      <c r="S47" s="46"/>
      <c r="T47" s="4"/>
      <c r="U47" s="4"/>
      <c r="V47" s="4"/>
      <c r="W47" s="4"/>
      <c r="X47" s="4"/>
      <c r="Y47" s="4"/>
      <c r="Z47" s="4"/>
    </row>
    <row r="48" ht="15.75" customHeight="1">
      <c r="A48" s="8">
        <f>Kontoplan!B38</f>
        <v>6620</v>
      </c>
      <c r="B48" s="8" t="str">
        <f>Kontoplan!C38</f>
        <v>Reparasjon og vedlikehold</v>
      </c>
      <c r="C48" s="9"/>
      <c r="D48" s="9"/>
      <c r="E48" s="16">
        <f t="shared" si="3"/>
        <v>0</v>
      </c>
      <c r="F48" s="9">
        <v>0.0</v>
      </c>
      <c r="G48" s="9">
        <v>0.0</v>
      </c>
      <c r="H48" s="9">
        <v>0.0</v>
      </c>
      <c r="I48" s="9">
        <v>0.0</v>
      </c>
      <c r="J48" s="9">
        <v>0.0</v>
      </c>
      <c r="K48" s="9">
        <v>0.0</v>
      </c>
      <c r="L48" s="9">
        <v>0.0</v>
      </c>
      <c r="M48" s="9">
        <v>0.0</v>
      </c>
      <c r="N48" s="9">
        <v>0.0</v>
      </c>
      <c r="O48" s="9">
        <v>0.0</v>
      </c>
      <c r="P48" s="9">
        <v>0.0</v>
      </c>
      <c r="Q48" s="9">
        <v>0.0</v>
      </c>
      <c r="R48" s="4"/>
      <c r="S48" s="46"/>
      <c r="T48" s="4"/>
      <c r="U48" s="4"/>
      <c r="V48" s="4"/>
      <c r="W48" s="4"/>
      <c r="X48" s="4"/>
      <c r="Y48" s="4"/>
      <c r="Z48" s="4"/>
    </row>
    <row r="49" ht="15.75" customHeight="1">
      <c r="A49" s="8">
        <f>Kontoplan!B39</f>
        <v>6705</v>
      </c>
      <c r="B49" s="8" t="str">
        <f>Kontoplan!C39</f>
        <v>Regnskapshonorar</v>
      </c>
      <c r="C49" s="9"/>
      <c r="D49" s="9"/>
      <c r="E49" s="16">
        <f t="shared" si="3"/>
        <v>0</v>
      </c>
      <c r="F49" s="9">
        <v>0.0</v>
      </c>
      <c r="G49" s="9">
        <v>0.0</v>
      </c>
      <c r="H49" s="9">
        <v>0.0</v>
      </c>
      <c r="I49" s="9">
        <v>0.0</v>
      </c>
      <c r="J49" s="9">
        <v>0.0</v>
      </c>
      <c r="K49" s="9">
        <v>0.0</v>
      </c>
      <c r="L49" s="9">
        <v>0.0</v>
      </c>
      <c r="M49" s="9">
        <v>0.0</v>
      </c>
      <c r="N49" s="9">
        <v>0.0</v>
      </c>
      <c r="O49" s="9">
        <v>0.0</v>
      </c>
      <c r="P49" s="9">
        <v>0.0</v>
      </c>
      <c r="Q49" s="9">
        <v>0.0</v>
      </c>
      <c r="R49" s="4"/>
      <c r="S49" s="46"/>
      <c r="T49" s="4"/>
      <c r="U49" s="4"/>
      <c r="V49" s="4"/>
      <c r="W49" s="4"/>
      <c r="X49" s="4"/>
      <c r="Y49" s="4"/>
      <c r="Z49" s="4"/>
    </row>
    <row r="50" ht="15.75" customHeight="1">
      <c r="A50" s="8">
        <f>Kontoplan!B40</f>
        <v>6710</v>
      </c>
      <c r="B50" s="8" t="str">
        <f>Kontoplan!C40</f>
        <v>Dommerhonorar</v>
      </c>
      <c r="C50" s="9"/>
      <c r="D50" s="9"/>
      <c r="E50" s="16">
        <f t="shared" si="3"/>
        <v>0</v>
      </c>
      <c r="F50" s="9">
        <v>0.0</v>
      </c>
      <c r="G50" s="9">
        <v>0.0</v>
      </c>
      <c r="H50" s="9">
        <v>0.0</v>
      </c>
      <c r="I50" s="9">
        <v>0.0</v>
      </c>
      <c r="J50" s="9">
        <v>0.0</v>
      </c>
      <c r="K50" s="9">
        <v>0.0</v>
      </c>
      <c r="L50" s="9">
        <v>0.0</v>
      </c>
      <c r="M50" s="9">
        <v>0.0</v>
      </c>
      <c r="N50" s="9">
        <v>0.0</v>
      </c>
      <c r="O50" s="9">
        <v>0.0</v>
      </c>
      <c r="P50" s="9">
        <v>0.0</v>
      </c>
      <c r="Q50" s="9">
        <v>0.0</v>
      </c>
      <c r="R50" s="4"/>
      <c r="S50" s="46"/>
      <c r="T50" s="4"/>
      <c r="U50" s="4"/>
      <c r="V50" s="4"/>
      <c r="W50" s="4"/>
      <c r="X50" s="4"/>
      <c r="Y50" s="4"/>
      <c r="Z50" s="4"/>
    </row>
    <row r="51" ht="15.75" customHeight="1">
      <c r="A51" s="8">
        <f>Kontoplan!B41</f>
        <v>6711</v>
      </c>
      <c r="B51" s="8" t="str">
        <f>Kontoplan!C41</f>
        <v>Trenerhonorar</v>
      </c>
      <c r="C51" s="9"/>
      <c r="D51" s="9"/>
      <c r="E51" s="16">
        <f t="shared" si="3"/>
        <v>0</v>
      </c>
      <c r="F51" s="9">
        <v>0.0</v>
      </c>
      <c r="G51" s="9">
        <v>0.0</v>
      </c>
      <c r="H51" s="9">
        <v>0.0</v>
      </c>
      <c r="I51" s="9">
        <v>0.0</v>
      </c>
      <c r="J51" s="9">
        <v>0.0</v>
      </c>
      <c r="K51" s="9">
        <v>0.0</v>
      </c>
      <c r="L51" s="9">
        <v>0.0</v>
      </c>
      <c r="M51" s="9">
        <v>0.0</v>
      </c>
      <c r="N51" s="9">
        <v>0.0</v>
      </c>
      <c r="O51" s="9">
        <v>0.0</v>
      </c>
      <c r="P51" s="9">
        <v>0.0</v>
      </c>
      <c r="Q51" s="9">
        <v>0.0</v>
      </c>
      <c r="R51" s="4"/>
      <c r="S51" s="46"/>
      <c r="T51" s="4"/>
      <c r="U51" s="4"/>
      <c r="V51" s="4"/>
      <c r="W51" s="4"/>
      <c r="X51" s="4"/>
      <c r="Y51" s="4"/>
      <c r="Z51" s="4"/>
    </row>
    <row r="52" ht="15.75" customHeight="1">
      <c r="A52" s="8">
        <f>Kontoplan!B42</f>
        <v>6800</v>
      </c>
      <c r="B52" s="8" t="str">
        <f>Kontoplan!C42</f>
        <v>Kontorrekvisita</v>
      </c>
      <c r="C52" s="9"/>
      <c r="D52" s="9"/>
      <c r="E52" s="16">
        <f t="shared" si="3"/>
        <v>0</v>
      </c>
      <c r="F52" s="9">
        <v>0.0</v>
      </c>
      <c r="G52" s="9">
        <v>0.0</v>
      </c>
      <c r="H52" s="9">
        <v>0.0</v>
      </c>
      <c r="I52" s="9">
        <v>0.0</v>
      </c>
      <c r="J52" s="9">
        <v>0.0</v>
      </c>
      <c r="K52" s="9">
        <v>0.0</v>
      </c>
      <c r="L52" s="9">
        <v>0.0</v>
      </c>
      <c r="M52" s="9">
        <v>0.0</v>
      </c>
      <c r="N52" s="9">
        <v>0.0</v>
      </c>
      <c r="O52" s="9">
        <v>0.0</v>
      </c>
      <c r="P52" s="9">
        <v>0.0</v>
      </c>
      <c r="Q52" s="9">
        <v>0.0</v>
      </c>
      <c r="R52" s="4"/>
      <c r="S52" s="46"/>
      <c r="T52" s="4"/>
      <c r="U52" s="4"/>
      <c r="V52" s="4"/>
      <c r="W52" s="4"/>
      <c r="X52" s="4"/>
      <c r="Y52" s="4"/>
      <c r="Z52" s="4"/>
    </row>
    <row r="53" ht="15.75" customHeight="1">
      <c r="A53" s="8">
        <f>Kontoplan!B43</f>
        <v>6810</v>
      </c>
      <c r="B53" s="8" t="str">
        <f>Kontoplan!C43</f>
        <v>Datakostnad</v>
      </c>
      <c r="C53" s="9"/>
      <c r="D53" s="9"/>
      <c r="E53" s="16">
        <f t="shared" si="3"/>
        <v>0</v>
      </c>
      <c r="F53" s="9">
        <v>0.0</v>
      </c>
      <c r="G53" s="9">
        <v>0.0</v>
      </c>
      <c r="H53" s="9">
        <v>0.0</v>
      </c>
      <c r="I53" s="9">
        <v>0.0</v>
      </c>
      <c r="J53" s="9">
        <v>0.0</v>
      </c>
      <c r="K53" s="9">
        <v>0.0</v>
      </c>
      <c r="L53" s="9">
        <v>0.0</v>
      </c>
      <c r="M53" s="9">
        <v>0.0</v>
      </c>
      <c r="N53" s="9">
        <v>0.0</v>
      </c>
      <c r="O53" s="9">
        <v>0.0</v>
      </c>
      <c r="P53" s="9">
        <v>0.0</v>
      </c>
      <c r="Q53" s="9">
        <v>0.0</v>
      </c>
      <c r="R53" s="4"/>
      <c r="S53" s="46"/>
      <c r="T53" s="4"/>
      <c r="U53" s="4"/>
      <c r="V53" s="4"/>
      <c r="W53" s="4"/>
      <c r="X53" s="4"/>
      <c r="Y53" s="4"/>
      <c r="Z53" s="4"/>
    </row>
    <row r="54" ht="15.75" customHeight="1">
      <c r="A54" s="8">
        <f>Kontoplan!B44</f>
        <v>6860</v>
      </c>
      <c r="B54" s="8" t="str">
        <f>Kontoplan!C44</f>
        <v>Møte, kurs, oppdatering o.l</v>
      </c>
      <c r="C54" s="9"/>
      <c r="D54" s="9"/>
      <c r="E54" s="16">
        <f t="shared" si="3"/>
        <v>0</v>
      </c>
      <c r="F54" s="9">
        <v>0.0</v>
      </c>
      <c r="G54" s="9">
        <v>0.0</v>
      </c>
      <c r="H54" s="9">
        <v>0.0</v>
      </c>
      <c r="I54" s="9">
        <v>0.0</v>
      </c>
      <c r="J54" s="9">
        <v>0.0</v>
      </c>
      <c r="K54" s="9">
        <v>0.0</v>
      </c>
      <c r="L54" s="9">
        <v>0.0</v>
      </c>
      <c r="M54" s="9">
        <v>0.0</v>
      </c>
      <c r="N54" s="9">
        <v>0.0</v>
      </c>
      <c r="O54" s="9">
        <v>0.0</v>
      </c>
      <c r="P54" s="9">
        <v>0.0</v>
      </c>
      <c r="Q54" s="9">
        <v>0.0</v>
      </c>
      <c r="R54" s="4"/>
      <c r="S54" s="46"/>
      <c r="T54" s="4"/>
      <c r="U54" s="4"/>
      <c r="V54" s="4"/>
      <c r="W54" s="4"/>
      <c r="X54" s="4"/>
      <c r="Y54" s="4"/>
      <c r="Z54" s="4"/>
    </row>
    <row r="55" ht="15.75" customHeight="1">
      <c r="A55" s="8">
        <f>Kontoplan!B45</f>
        <v>6900</v>
      </c>
      <c r="B55" s="8" t="str">
        <f>Kontoplan!C45</f>
        <v>Mobil</v>
      </c>
      <c r="C55" s="9"/>
      <c r="D55" s="9"/>
      <c r="E55" s="16">
        <f t="shared" si="3"/>
        <v>0</v>
      </c>
      <c r="F55" s="9">
        <v>0.0</v>
      </c>
      <c r="G55" s="9">
        <v>0.0</v>
      </c>
      <c r="H55" s="9">
        <v>0.0</v>
      </c>
      <c r="I55" s="9">
        <v>0.0</v>
      </c>
      <c r="J55" s="9">
        <v>0.0</v>
      </c>
      <c r="K55" s="9">
        <v>0.0</v>
      </c>
      <c r="L55" s="9">
        <v>0.0</v>
      </c>
      <c r="M55" s="9">
        <v>0.0</v>
      </c>
      <c r="N55" s="9">
        <v>0.0</v>
      </c>
      <c r="O55" s="9">
        <v>0.0</v>
      </c>
      <c r="P55" s="9">
        <v>0.0</v>
      </c>
      <c r="Q55" s="9">
        <v>0.0</v>
      </c>
      <c r="R55" s="4"/>
      <c r="S55" s="46"/>
      <c r="T55" s="4"/>
      <c r="U55" s="4"/>
      <c r="V55" s="4"/>
      <c r="W55" s="4"/>
      <c r="X55" s="4"/>
      <c r="Y55" s="4"/>
      <c r="Z55" s="4"/>
    </row>
    <row r="56" ht="15.75" customHeight="1">
      <c r="A56" s="8">
        <f>Kontoplan!B46</f>
        <v>7140</v>
      </c>
      <c r="B56" s="8" t="str">
        <f>Kontoplan!C46</f>
        <v>Reisekostnad idrett</v>
      </c>
      <c r="C56" s="9"/>
      <c r="D56" s="9"/>
      <c r="E56" s="16">
        <f t="shared" si="3"/>
        <v>0</v>
      </c>
      <c r="F56" s="9">
        <v>0.0</v>
      </c>
      <c r="G56" s="9">
        <v>0.0</v>
      </c>
      <c r="H56" s="9">
        <v>0.0</v>
      </c>
      <c r="I56" s="9">
        <v>0.0</v>
      </c>
      <c r="J56" s="9">
        <v>0.0</v>
      </c>
      <c r="K56" s="9">
        <v>0.0</v>
      </c>
      <c r="L56" s="9">
        <v>0.0</v>
      </c>
      <c r="M56" s="9">
        <v>0.0</v>
      </c>
      <c r="N56" s="9">
        <v>0.0</v>
      </c>
      <c r="O56" s="9">
        <v>0.0</v>
      </c>
      <c r="P56" s="9">
        <v>0.0</v>
      </c>
      <c r="Q56" s="9">
        <v>0.0</v>
      </c>
      <c r="R56" s="4"/>
      <c r="S56" s="46"/>
      <c r="T56" s="4"/>
      <c r="U56" s="4"/>
      <c r="V56" s="4"/>
      <c r="W56" s="4"/>
      <c r="X56" s="4"/>
      <c r="Y56" s="4"/>
      <c r="Z56" s="4"/>
    </row>
    <row r="57" ht="15.75" customHeight="1">
      <c r="A57" s="8">
        <f>Kontoplan!B47</f>
        <v>7141</v>
      </c>
      <c r="B57" s="8" t="str">
        <f>Kontoplan!C47</f>
        <v>Reisekostnad annet</v>
      </c>
      <c r="C57" s="9"/>
      <c r="D57" s="9"/>
      <c r="E57" s="16">
        <f t="shared" si="3"/>
        <v>0</v>
      </c>
      <c r="F57" s="9">
        <v>0.0</v>
      </c>
      <c r="G57" s="9">
        <v>0.0</v>
      </c>
      <c r="H57" s="9">
        <v>0.0</v>
      </c>
      <c r="I57" s="9">
        <v>0.0</v>
      </c>
      <c r="J57" s="9">
        <v>0.0</v>
      </c>
      <c r="K57" s="9">
        <v>0.0</v>
      </c>
      <c r="L57" s="9">
        <v>0.0</v>
      </c>
      <c r="M57" s="9">
        <v>0.0</v>
      </c>
      <c r="N57" s="9">
        <v>0.0</v>
      </c>
      <c r="O57" s="9">
        <v>0.0</v>
      </c>
      <c r="P57" s="9">
        <v>0.0</v>
      </c>
      <c r="Q57" s="9">
        <v>0.0</v>
      </c>
      <c r="R57" s="4"/>
      <c r="S57" s="46"/>
      <c r="T57" s="4"/>
      <c r="U57" s="4"/>
      <c r="V57" s="4"/>
      <c r="W57" s="4"/>
      <c r="X57" s="4"/>
      <c r="Y57" s="4"/>
      <c r="Z57" s="4"/>
    </row>
    <row r="58" ht="15.75" customHeight="1">
      <c r="A58" s="8">
        <f>Kontoplan!B48</f>
        <v>7310</v>
      </c>
      <c r="B58" s="8" t="str">
        <f>Kontoplan!C48</f>
        <v>Arrangement, idrett</v>
      </c>
      <c r="C58" s="9"/>
      <c r="D58" s="9"/>
      <c r="E58" s="16">
        <f t="shared" si="3"/>
        <v>0</v>
      </c>
      <c r="F58" s="9">
        <v>0.0</v>
      </c>
      <c r="G58" s="9">
        <v>0.0</v>
      </c>
      <c r="H58" s="9">
        <v>0.0</v>
      </c>
      <c r="I58" s="9">
        <v>0.0</v>
      </c>
      <c r="J58" s="9">
        <v>0.0</v>
      </c>
      <c r="K58" s="9">
        <v>0.0</v>
      </c>
      <c r="L58" s="9">
        <v>0.0</v>
      </c>
      <c r="M58" s="9">
        <v>0.0</v>
      </c>
      <c r="N58" s="9">
        <v>0.0</v>
      </c>
      <c r="O58" s="9">
        <v>0.0</v>
      </c>
      <c r="P58" s="9">
        <v>0.0</v>
      </c>
      <c r="Q58" s="9">
        <v>0.0</v>
      </c>
      <c r="R58" s="4"/>
      <c r="S58" s="46"/>
      <c r="T58" s="4"/>
      <c r="U58" s="4"/>
      <c r="V58" s="4"/>
      <c r="W58" s="4"/>
      <c r="X58" s="4"/>
      <c r="Y58" s="4"/>
      <c r="Z58" s="4"/>
    </row>
    <row r="59" ht="15.75" customHeight="1">
      <c r="A59" s="8">
        <f>Kontoplan!B49</f>
        <v>7315</v>
      </c>
      <c r="B59" s="8" t="str">
        <f>Kontoplan!C49</f>
        <v>Arrangement, ikke idrett</v>
      </c>
      <c r="C59" s="9"/>
      <c r="D59" s="9"/>
      <c r="E59" s="16">
        <f t="shared" si="3"/>
        <v>35500</v>
      </c>
      <c r="F59" s="9">
        <v>4500.0</v>
      </c>
      <c r="G59" s="9">
        <v>2000.0</v>
      </c>
      <c r="H59" s="9">
        <v>2000.0</v>
      </c>
      <c r="I59" s="9">
        <v>2000.0</v>
      </c>
      <c r="J59" s="9">
        <v>0.0</v>
      </c>
      <c r="K59" s="9">
        <v>0.0</v>
      </c>
      <c r="L59" s="9">
        <v>0.0</v>
      </c>
      <c r="M59" s="9">
        <v>2000.0</v>
      </c>
      <c r="N59" s="9">
        <v>12000.0</v>
      </c>
      <c r="O59" s="9">
        <v>2000.0</v>
      </c>
      <c r="P59" s="9">
        <v>2000.0</v>
      </c>
      <c r="Q59" s="9">
        <v>7000.0</v>
      </c>
      <c r="R59" s="4"/>
      <c r="S59" s="46"/>
      <c r="T59" s="4"/>
      <c r="U59" s="4"/>
      <c r="V59" s="4"/>
      <c r="W59" s="4"/>
      <c r="X59" s="4"/>
      <c r="Y59" s="4"/>
      <c r="Z59" s="4"/>
    </row>
    <row r="60" ht="15.75" customHeight="1">
      <c r="A60" s="8">
        <f>Kontoplan!B50</f>
        <v>7320</v>
      </c>
      <c r="B60" s="8" t="str">
        <f>Kontoplan!C50</f>
        <v>Markedsføring</v>
      </c>
      <c r="C60" s="9"/>
      <c r="D60" s="9"/>
      <c r="E60" s="16">
        <f t="shared" si="3"/>
        <v>500</v>
      </c>
      <c r="F60" s="9">
        <v>250.0</v>
      </c>
      <c r="G60" s="9">
        <v>0.0</v>
      </c>
      <c r="H60" s="9">
        <v>0.0</v>
      </c>
      <c r="I60" s="9">
        <v>0.0</v>
      </c>
      <c r="J60" s="9">
        <v>0.0</v>
      </c>
      <c r="K60" s="9">
        <v>0.0</v>
      </c>
      <c r="L60" s="9">
        <v>0.0</v>
      </c>
      <c r="M60" s="9">
        <v>0.0</v>
      </c>
      <c r="N60" s="9">
        <v>250.0</v>
      </c>
      <c r="O60" s="9">
        <v>0.0</v>
      </c>
      <c r="P60" s="9">
        <v>0.0</v>
      </c>
      <c r="Q60" s="9">
        <v>0.0</v>
      </c>
      <c r="R60" s="4"/>
      <c r="S60" s="46"/>
      <c r="T60" s="4"/>
      <c r="U60" s="4"/>
      <c r="V60" s="4"/>
      <c r="W60" s="4"/>
      <c r="X60" s="4"/>
      <c r="Y60" s="4"/>
      <c r="Z60" s="4"/>
    </row>
    <row r="61" ht="15.75" customHeight="1">
      <c r="A61" s="8">
        <f>Kontoplan!B51</f>
        <v>7350</v>
      </c>
      <c r="B61" s="8" t="str">
        <f>Kontoplan!C51</f>
        <v>Representasjon</v>
      </c>
      <c r="C61" s="9"/>
      <c r="D61" s="9"/>
      <c r="E61" s="16">
        <f t="shared" si="3"/>
        <v>0</v>
      </c>
      <c r="F61" s="9">
        <v>0.0</v>
      </c>
      <c r="G61" s="9">
        <v>0.0</v>
      </c>
      <c r="H61" s="9">
        <v>0.0</v>
      </c>
      <c r="I61" s="9">
        <v>0.0</v>
      </c>
      <c r="J61" s="9">
        <v>0.0</v>
      </c>
      <c r="K61" s="9">
        <v>0.0</v>
      </c>
      <c r="L61" s="9">
        <v>0.0</v>
      </c>
      <c r="M61" s="9">
        <v>0.0</v>
      </c>
      <c r="N61" s="9">
        <v>0.0</v>
      </c>
      <c r="O61" s="9">
        <v>0.0</v>
      </c>
      <c r="P61" s="9">
        <v>0.0</v>
      </c>
      <c r="Q61" s="9">
        <v>0.0</v>
      </c>
      <c r="R61" s="4"/>
      <c r="S61" s="46"/>
      <c r="T61" s="4"/>
      <c r="U61" s="4"/>
      <c r="V61" s="4"/>
      <c r="W61" s="4"/>
      <c r="X61" s="4"/>
      <c r="Y61" s="4"/>
      <c r="Z61" s="4"/>
    </row>
    <row r="62" ht="15.75" customHeight="1">
      <c r="A62" s="8">
        <f>Kontoplan!B52</f>
        <v>7401</v>
      </c>
      <c r="B62" s="8" t="str">
        <f>Kontoplan!C52</f>
        <v>Bot</v>
      </c>
      <c r="C62" s="9"/>
      <c r="D62" s="9"/>
      <c r="E62" s="16">
        <f t="shared" si="3"/>
        <v>0</v>
      </c>
      <c r="F62" s="9">
        <v>0.0</v>
      </c>
      <c r="G62" s="9">
        <v>0.0</v>
      </c>
      <c r="H62" s="9">
        <v>0.0</v>
      </c>
      <c r="I62" s="9">
        <v>0.0</v>
      </c>
      <c r="J62" s="9">
        <v>0.0</v>
      </c>
      <c r="K62" s="9">
        <v>0.0</v>
      </c>
      <c r="L62" s="9">
        <v>0.0</v>
      </c>
      <c r="M62" s="9">
        <v>0.0</v>
      </c>
      <c r="N62" s="9">
        <v>0.0</v>
      </c>
      <c r="O62" s="9">
        <v>0.0</v>
      </c>
      <c r="P62" s="9">
        <v>0.0</v>
      </c>
      <c r="Q62" s="9">
        <v>0.0</v>
      </c>
      <c r="R62" s="4"/>
      <c r="S62" s="46"/>
      <c r="T62" s="4"/>
      <c r="U62" s="4"/>
      <c r="V62" s="4"/>
      <c r="W62" s="4"/>
      <c r="X62" s="4"/>
      <c r="Y62" s="4"/>
      <c r="Z62" s="4"/>
    </row>
    <row r="63" ht="15.75" customHeight="1">
      <c r="A63" s="8">
        <f>Kontoplan!B53</f>
        <v>7410</v>
      </c>
      <c r="B63" s="8" t="str">
        <f>Kontoplan!C53</f>
        <v>Kontingent</v>
      </c>
      <c r="C63" s="9"/>
      <c r="D63" s="9"/>
      <c r="E63" s="16">
        <f t="shared" si="3"/>
        <v>10500</v>
      </c>
      <c r="F63" s="9">
        <v>0.0</v>
      </c>
      <c r="G63" s="9">
        <v>0.0</v>
      </c>
      <c r="H63" s="9">
        <v>4500.0</v>
      </c>
      <c r="I63" s="9">
        <v>0.0</v>
      </c>
      <c r="J63" s="9">
        <v>0.0</v>
      </c>
      <c r="K63" s="9">
        <v>0.0</v>
      </c>
      <c r="L63" s="9">
        <v>0.0</v>
      </c>
      <c r="M63" s="9">
        <v>0.0</v>
      </c>
      <c r="N63" s="9">
        <v>6000.0</v>
      </c>
      <c r="O63" s="9">
        <v>0.0</v>
      </c>
      <c r="P63" s="9">
        <v>0.0</v>
      </c>
      <c r="Q63" s="9">
        <v>0.0</v>
      </c>
      <c r="R63" s="4"/>
      <c r="S63" s="46"/>
      <c r="T63" s="4"/>
      <c r="U63" s="4"/>
      <c r="V63" s="4"/>
      <c r="W63" s="4"/>
      <c r="X63" s="4"/>
      <c r="Y63" s="4"/>
      <c r="Z63" s="4"/>
    </row>
    <row r="64" ht="15.75" customHeight="1">
      <c r="A64" s="8">
        <f>Kontoplan!B54</f>
        <v>7430</v>
      </c>
      <c r="B64" s="8" t="str">
        <f>Kontoplan!C54</f>
        <v>Gave</v>
      </c>
      <c r="C64" s="9"/>
      <c r="D64" s="9"/>
      <c r="E64" s="16">
        <f t="shared" si="3"/>
        <v>0</v>
      </c>
      <c r="F64" s="9">
        <v>0.0</v>
      </c>
      <c r="G64" s="9">
        <v>0.0</v>
      </c>
      <c r="H64" s="9">
        <v>0.0</v>
      </c>
      <c r="I64" s="9">
        <v>0.0</v>
      </c>
      <c r="J64" s="9">
        <v>0.0</v>
      </c>
      <c r="K64" s="9">
        <v>0.0</v>
      </c>
      <c r="L64" s="9">
        <v>0.0</v>
      </c>
      <c r="M64" s="9">
        <v>0.0</v>
      </c>
      <c r="N64" s="9">
        <v>0.0</v>
      </c>
      <c r="O64" s="9">
        <v>0.0</v>
      </c>
      <c r="P64" s="9">
        <v>0.0</v>
      </c>
      <c r="Q64" s="9">
        <v>0.0</v>
      </c>
      <c r="R64" s="4"/>
      <c r="S64" s="46"/>
      <c r="T64" s="4"/>
      <c r="U64" s="4"/>
      <c r="V64" s="4"/>
      <c r="W64" s="4"/>
      <c r="X64" s="4"/>
      <c r="Y64" s="4"/>
      <c r="Z64" s="4"/>
    </row>
    <row r="65" ht="15.75" customHeight="1">
      <c r="A65" s="8">
        <f>Kontoplan!B55</f>
        <v>7500</v>
      </c>
      <c r="B65" s="8" t="str">
        <f>Kontoplan!C55</f>
        <v>Forsikringspremie</v>
      </c>
      <c r="C65" s="9"/>
      <c r="D65" s="9"/>
      <c r="E65" s="16">
        <f t="shared" si="3"/>
        <v>0</v>
      </c>
      <c r="F65" s="9">
        <v>0.0</v>
      </c>
      <c r="G65" s="9">
        <v>0.0</v>
      </c>
      <c r="H65" s="9">
        <v>0.0</v>
      </c>
      <c r="I65" s="9">
        <v>0.0</v>
      </c>
      <c r="J65" s="9">
        <v>0.0</v>
      </c>
      <c r="K65" s="9">
        <v>0.0</v>
      </c>
      <c r="L65" s="9">
        <v>0.0</v>
      </c>
      <c r="M65" s="9">
        <v>0.0</v>
      </c>
      <c r="N65" s="9">
        <v>0.0</v>
      </c>
      <c r="O65" s="9">
        <v>0.0</v>
      </c>
      <c r="P65" s="9">
        <v>0.0</v>
      </c>
      <c r="Q65" s="9">
        <v>0.0</v>
      </c>
      <c r="R65" s="4"/>
      <c r="S65" s="46"/>
      <c r="T65" s="4"/>
      <c r="U65" s="4"/>
      <c r="V65" s="4"/>
      <c r="W65" s="4"/>
      <c r="X65" s="4"/>
      <c r="Y65" s="4"/>
      <c r="Z65" s="4"/>
    </row>
    <row r="66" ht="15.75" customHeight="1">
      <c r="A66" s="8">
        <f>Kontoplan!B56</f>
        <v>7770</v>
      </c>
      <c r="B66" s="8" t="str">
        <f>Kontoplan!C56</f>
        <v>Bank og kortgebyr</v>
      </c>
      <c r="C66" s="9"/>
      <c r="D66" s="9"/>
      <c r="E66" s="16">
        <f t="shared" si="3"/>
        <v>0</v>
      </c>
      <c r="F66" s="9">
        <v>0.0</v>
      </c>
      <c r="G66" s="9">
        <v>0.0</v>
      </c>
      <c r="H66" s="9">
        <v>0.0</v>
      </c>
      <c r="I66" s="9">
        <v>0.0</v>
      </c>
      <c r="J66" s="9">
        <v>0.0</v>
      </c>
      <c r="K66" s="9">
        <v>0.0</v>
      </c>
      <c r="L66" s="9">
        <v>0.0</v>
      </c>
      <c r="M66" s="9">
        <v>0.0</v>
      </c>
      <c r="N66" s="9">
        <v>0.0</v>
      </c>
      <c r="O66" s="9">
        <v>0.0</v>
      </c>
      <c r="P66" s="9">
        <v>0.0</v>
      </c>
      <c r="Q66" s="9">
        <v>0.0</v>
      </c>
      <c r="R66" s="4"/>
      <c r="S66" s="46"/>
      <c r="T66" s="4"/>
      <c r="U66" s="4"/>
      <c r="V66" s="4"/>
      <c r="W66" s="4"/>
      <c r="X66" s="4"/>
      <c r="Y66" s="4"/>
      <c r="Z66" s="4"/>
    </row>
    <row r="67" ht="15.75" customHeight="1">
      <c r="A67" s="8">
        <f>Kontoplan!B57</f>
        <v>7791</v>
      </c>
      <c r="B67" s="8" t="str">
        <f>Kontoplan!C57</f>
        <v>Internstøtte grupper</v>
      </c>
      <c r="C67" s="9"/>
      <c r="D67" s="9"/>
      <c r="E67" s="16">
        <f t="shared" si="3"/>
        <v>0</v>
      </c>
      <c r="F67" s="9">
        <v>0.0</v>
      </c>
      <c r="G67" s="9">
        <v>0.0</v>
      </c>
      <c r="H67" s="9">
        <v>0.0</v>
      </c>
      <c r="I67" s="9">
        <v>0.0</v>
      </c>
      <c r="J67" s="9">
        <v>0.0</v>
      </c>
      <c r="K67" s="9">
        <v>0.0</v>
      </c>
      <c r="L67" s="9">
        <v>0.0</v>
      </c>
      <c r="M67" s="9">
        <v>0.0</v>
      </c>
      <c r="N67" s="9">
        <v>0.0</v>
      </c>
      <c r="O67" s="9">
        <v>0.0</v>
      </c>
      <c r="P67" s="9">
        <v>0.0</v>
      </c>
      <c r="Q67" s="9">
        <v>0.0</v>
      </c>
      <c r="R67" s="4"/>
      <c r="S67" s="46"/>
      <c r="T67" s="4"/>
      <c r="U67" s="4"/>
      <c r="V67" s="4"/>
      <c r="W67" s="4"/>
      <c r="X67" s="4"/>
      <c r="Y67" s="4"/>
      <c r="Z67" s="4"/>
    </row>
    <row r="68" ht="15.75" customHeight="1">
      <c r="A68" s="8">
        <f>Kontoplan!B58</f>
        <v>8050</v>
      </c>
      <c r="B68" s="8" t="str">
        <f>Kontoplan!C58</f>
        <v>Annen renteinntekt</v>
      </c>
      <c r="C68" s="9"/>
      <c r="D68" s="9"/>
      <c r="E68" s="16">
        <f t="shared" si="3"/>
        <v>0</v>
      </c>
      <c r="F68" s="9">
        <v>0.0</v>
      </c>
      <c r="G68" s="9">
        <v>0.0</v>
      </c>
      <c r="H68" s="9">
        <v>0.0</v>
      </c>
      <c r="I68" s="9">
        <v>0.0</v>
      </c>
      <c r="J68" s="9">
        <v>0.0</v>
      </c>
      <c r="K68" s="9">
        <v>0.0</v>
      </c>
      <c r="L68" s="9">
        <v>0.0</v>
      </c>
      <c r="M68" s="9">
        <v>0.0</v>
      </c>
      <c r="N68" s="9">
        <v>0.0</v>
      </c>
      <c r="O68" s="9">
        <v>0.0</v>
      </c>
      <c r="P68" s="9">
        <v>0.0</v>
      </c>
      <c r="Q68" s="9">
        <v>0.0</v>
      </c>
      <c r="R68" s="4"/>
      <c r="S68" s="46"/>
      <c r="T68" s="4"/>
      <c r="U68" s="4"/>
      <c r="V68" s="4"/>
      <c r="W68" s="4"/>
      <c r="X68" s="4"/>
      <c r="Y68" s="4"/>
      <c r="Z68" s="4"/>
    </row>
    <row r="69" ht="15.75" customHeight="1">
      <c r="A69" s="8">
        <f>Kontoplan!B59</f>
        <v>8150</v>
      </c>
      <c r="B69" s="8" t="str">
        <f>Kontoplan!C59</f>
        <v>Annen rentekostnad</v>
      </c>
      <c r="C69" s="9"/>
      <c r="D69" s="9"/>
      <c r="E69" s="16">
        <f t="shared" si="3"/>
        <v>0</v>
      </c>
      <c r="F69" s="9">
        <v>0.0</v>
      </c>
      <c r="G69" s="9">
        <v>0.0</v>
      </c>
      <c r="H69" s="9">
        <v>0.0</v>
      </c>
      <c r="I69" s="9">
        <v>0.0</v>
      </c>
      <c r="J69" s="9">
        <v>0.0</v>
      </c>
      <c r="K69" s="9">
        <v>0.0</v>
      </c>
      <c r="L69" s="9">
        <v>0.0</v>
      </c>
      <c r="M69" s="9">
        <v>0.0</v>
      </c>
      <c r="N69" s="9">
        <v>0.0</v>
      </c>
      <c r="O69" s="9">
        <v>0.0</v>
      </c>
      <c r="P69" s="9">
        <v>0.0</v>
      </c>
      <c r="Q69" s="9">
        <v>0.0</v>
      </c>
      <c r="R69" s="4"/>
      <c r="S69" s="46"/>
      <c r="T69" s="4"/>
      <c r="U69" s="4"/>
      <c r="V69" s="4"/>
      <c r="W69" s="4"/>
      <c r="X69" s="4"/>
      <c r="Y69" s="4"/>
      <c r="Z69" s="4"/>
    </row>
    <row r="70" ht="15.75" customHeight="1">
      <c r="A70" s="8">
        <f>Kontoplan!B60</f>
        <v>8170</v>
      </c>
      <c r="B70" s="8" t="str">
        <f>Kontoplan!C60</f>
        <v>Annen finanskostnad</v>
      </c>
      <c r="C70" s="9"/>
      <c r="D70" s="9"/>
      <c r="E70" s="16">
        <f t="shared" si="3"/>
        <v>0</v>
      </c>
      <c r="F70" s="9">
        <v>0.0</v>
      </c>
      <c r="G70" s="9">
        <v>0.0</v>
      </c>
      <c r="H70" s="9">
        <v>0.0</v>
      </c>
      <c r="I70" s="9">
        <v>0.0</v>
      </c>
      <c r="J70" s="9">
        <v>0.0</v>
      </c>
      <c r="K70" s="9">
        <v>0.0</v>
      </c>
      <c r="L70" s="9">
        <v>0.0</v>
      </c>
      <c r="M70" s="9">
        <v>0.0</v>
      </c>
      <c r="N70" s="9">
        <v>0.0</v>
      </c>
      <c r="O70" s="9">
        <v>0.0</v>
      </c>
      <c r="P70" s="9">
        <v>0.0</v>
      </c>
      <c r="Q70" s="9">
        <v>0.0</v>
      </c>
      <c r="R70" s="4"/>
      <c r="S70" s="46"/>
      <c r="T70" s="4"/>
      <c r="U70" s="4"/>
      <c r="V70" s="4"/>
      <c r="W70" s="4"/>
      <c r="X70" s="4"/>
      <c r="Y70" s="4"/>
      <c r="Z70" s="4"/>
    </row>
    <row r="71" ht="15.75" customHeight="1">
      <c r="A71" s="4"/>
      <c r="B71" s="4"/>
      <c r="C71" s="12"/>
      <c r="D71" s="12"/>
      <c r="E71" s="12"/>
      <c r="F71" s="12"/>
      <c r="G71" s="12"/>
      <c r="H71" s="12"/>
      <c r="I71" s="12"/>
      <c r="J71" s="12"/>
      <c r="K71" s="12"/>
      <c r="L71" s="12"/>
      <c r="M71" s="12"/>
      <c r="N71" s="12"/>
      <c r="O71" s="12"/>
      <c r="P71" s="12"/>
      <c r="Q71" s="12"/>
      <c r="R71" s="4"/>
      <c r="S71" s="4"/>
      <c r="T71" s="4"/>
      <c r="U71" s="4"/>
      <c r="V71" s="4"/>
      <c r="W71" s="4"/>
      <c r="X71" s="4"/>
      <c r="Y71" s="4"/>
      <c r="Z71" s="4"/>
    </row>
    <row r="72" ht="15.75" customHeight="1">
      <c r="A72" s="13" t="s">
        <v>32</v>
      </c>
      <c r="B72" s="14"/>
      <c r="C72" s="15">
        <f t="shared" ref="C72:Q72" si="4">SUM(C39:C71)</f>
        <v>0</v>
      </c>
      <c r="D72" s="15">
        <f t="shared" si="4"/>
        <v>0</v>
      </c>
      <c r="E72" s="16">
        <f t="shared" si="4"/>
        <v>94800</v>
      </c>
      <c r="F72" s="15">
        <f t="shared" si="4"/>
        <v>8750</v>
      </c>
      <c r="G72" s="15">
        <f t="shared" si="4"/>
        <v>3200</v>
      </c>
      <c r="H72" s="15">
        <f t="shared" si="4"/>
        <v>7700</v>
      </c>
      <c r="I72" s="15">
        <f t="shared" si="4"/>
        <v>11700</v>
      </c>
      <c r="J72" s="15">
        <f t="shared" si="4"/>
        <v>0</v>
      </c>
      <c r="K72" s="15">
        <f t="shared" si="4"/>
        <v>26200</v>
      </c>
      <c r="L72" s="15">
        <f t="shared" si="4"/>
        <v>0</v>
      </c>
      <c r="M72" s="15">
        <f t="shared" si="4"/>
        <v>3200</v>
      </c>
      <c r="N72" s="15">
        <f t="shared" si="4"/>
        <v>19450</v>
      </c>
      <c r="O72" s="15">
        <f t="shared" si="4"/>
        <v>3200</v>
      </c>
      <c r="P72" s="15">
        <f t="shared" si="4"/>
        <v>3200</v>
      </c>
      <c r="Q72" s="15">
        <f t="shared" si="4"/>
        <v>8200</v>
      </c>
      <c r="R72" s="4"/>
      <c r="S72" s="46"/>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13" t="s">
        <v>33</v>
      </c>
      <c r="B74" s="14"/>
      <c r="C74" s="15">
        <f t="shared" ref="C74:Q74" si="5">C32+C72</f>
        <v>0</v>
      </c>
      <c r="D74" s="15">
        <f t="shared" si="5"/>
        <v>0</v>
      </c>
      <c r="E74" s="16">
        <f t="shared" si="5"/>
        <v>59800</v>
      </c>
      <c r="F74" s="15">
        <f t="shared" si="5"/>
        <v>4250</v>
      </c>
      <c r="G74" s="15">
        <f t="shared" si="5"/>
        <v>-1300</v>
      </c>
      <c r="H74" s="15">
        <f t="shared" si="5"/>
        <v>6200</v>
      </c>
      <c r="I74" s="15">
        <f t="shared" si="5"/>
        <v>11700</v>
      </c>
      <c r="J74" s="15">
        <f t="shared" si="5"/>
        <v>0</v>
      </c>
      <c r="K74" s="15">
        <f t="shared" si="5"/>
        <v>20200</v>
      </c>
      <c r="L74" s="15">
        <f t="shared" si="5"/>
        <v>0</v>
      </c>
      <c r="M74" s="15">
        <f t="shared" si="5"/>
        <v>3200</v>
      </c>
      <c r="N74" s="15">
        <f t="shared" si="5"/>
        <v>7450</v>
      </c>
      <c r="O74" s="15">
        <f t="shared" si="5"/>
        <v>1700</v>
      </c>
      <c r="P74" s="15">
        <f t="shared" si="5"/>
        <v>3200</v>
      </c>
      <c r="Q74" s="15">
        <f t="shared" si="5"/>
        <v>3200</v>
      </c>
      <c r="R74" s="4"/>
      <c r="S74" s="46"/>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paperSize="9" orientation="portrait"/>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1.22" defaultRowHeight="15.0"/>
  <cols>
    <col customWidth="1" min="1" max="1" width="10.78"/>
    <col customWidth="1" min="2" max="2" width="24.78"/>
    <col customWidth="1" min="3" max="5" width="12.44"/>
    <col customWidth="1" min="6" max="17" width="10.0"/>
    <col customWidth="1" min="18" max="18" width="2.67"/>
    <col customWidth="1" min="19" max="19" width="83.33"/>
    <col customWidth="1" min="20" max="26" width="10.56"/>
  </cols>
  <sheetData>
    <row r="1" ht="15.75" customHeight="1">
      <c r="A1" s="19" t="s">
        <v>171</v>
      </c>
      <c r="B1" s="20"/>
      <c r="C1" s="20"/>
      <c r="D1" s="20"/>
      <c r="E1" s="20"/>
      <c r="F1" s="20"/>
      <c r="G1" s="20"/>
      <c r="H1" s="20"/>
      <c r="I1" s="20"/>
      <c r="J1" s="20"/>
      <c r="K1" s="20"/>
      <c r="L1" s="20"/>
      <c r="M1" s="20"/>
      <c r="N1" s="20"/>
      <c r="O1" s="20"/>
      <c r="P1" s="20"/>
      <c r="Q1" s="20"/>
      <c r="R1" s="20"/>
      <c r="S1" s="20"/>
      <c r="T1" s="4"/>
      <c r="U1" s="4"/>
      <c r="V1" s="4"/>
      <c r="W1" s="4"/>
      <c r="X1" s="4"/>
      <c r="Y1" s="4"/>
      <c r="Z1" s="4"/>
    </row>
    <row r="2" ht="15.75" customHeight="1">
      <c r="A2" s="21"/>
      <c r="T2" s="4"/>
      <c r="U2" s="4"/>
      <c r="V2" s="4"/>
      <c r="W2" s="4"/>
      <c r="X2" s="4"/>
      <c r="Y2" s="4"/>
      <c r="Z2" s="4"/>
    </row>
    <row r="3" ht="15.75" customHeight="1">
      <c r="A3" s="21"/>
      <c r="T3" s="4"/>
      <c r="U3" s="4"/>
      <c r="V3" s="4"/>
      <c r="W3" s="4"/>
      <c r="X3" s="4"/>
      <c r="Y3" s="4"/>
      <c r="Z3" s="4"/>
    </row>
    <row r="4" ht="15.75" customHeight="1">
      <c r="A4" s="47" t="str">
        <f>Forside!B4</f>
        <v>BI Athletics</v>
      </c>
      <c r="B4" s="20"/>
      <c r="C4" s="20"/>
      <c r="D4" s="20"/>
      <c r="E4" s="20"/>
      <c r="F4" s="20"/>
      <c r="G4" s="20"/>
      <c r="H4" s="20"/>
      <c r="I4" s="20"/>
      <c r="J4" s="20"/>
      <c r="K4" s="20"/>
      <c r="L4" s="20"/>
      <c r="M4" s="20"/>
      <c r="N4" s="20"/>
      <c r="O4" s="20"/>
      <c r="P4" s="20"/>
      <c r="Q4" s="20"/>
      <c r="R4" s="20"/>
      <c r="S4" s="20"/>
      <c r="T4" s="4"/>
      <c r="U4" s="4"/>
      <c r="V4" s="4"/>
      <c r="W4" s="4"/>
      <c r="X4" s="4"/>
      <c r="Y4" s="4"/>
      <c r="Z4" s="4"/>
    </row>
    <row r="5" ht="15.75" customHeight="1">
      <c r="A5" s="21"/>
      <c r="T5" s="4"/>
      <c r="U5" s="4"/>
      <c r="V5" s="4"/>
      <c r="W5" s="4"/>
      <c r="X5" s="4"/>
      <c r="Y5" s="4"/>
      <c r="Z5" s="4"/>
    </row>
    <row r="6" ht="15.75" customHeight="1">
      <c r="A6" s="21"/>
      <c r="T6" s="4"/>
      <c r="U6" s="4"/>
      <c r="V6" s="4"/>
      <c r="W6" s="4"/>
      <c r="X6" s="4"/>
      <c r="Y6" s="4"/>
      <c r="Z6" s="4"/>
    </row>
    <row r="7" ht="15.75" customHeight="1">
      <c r="A7" s="48" t="s">
        <v>162</v>
      </c>
      <c r="B7" s="2"/>
      <c r="C7" s="2"/>
      <c r="D7" s="2"/>
      <c r="E7" s="2"/>
      <c r="F7" s="2"/>
      <c r="G7" s="2"/>
      <c r="H7" s="2"/>
      <c r="I7" s="2"/>
      <c r="J7" s="2"/>
      <c r="K7" s="2"/>
      <c r="L7" s="2"/>
      <c r="M7" s="2"/>
      <c r="N7" s="2"/>
      <c r="O7" s="2"/>
      <c r="P7" s="2"/>
      <c r="Q7" s="2"/>
      <c r="R7" s="2"/>
      <c r="S7" s="2"/>
      <c r="T7" s="4"/>
      <c r="U7" s="4"/>
      <c r="V7" s="4"/>
      <c r="W7" s="4"/>
      <c r="X7" s="4"/>
      <c r="Y7" s="4"/>
      <c r="Z7" s="4"/>
    </row>
    <row r="8" ht="15.75" customHeight="1">
      <c r="A8" s="49" t="str">
        <f>MID(CELL("filename",A1),FIND("]",CELL("filename",A1))+1,255)</f>
        <v>#VALUE!</v>
      </c>
      <c r="B8" s="2"/>
      <c r="C8" s="2"/>
      <c r="D8" s="2"/>
      <c r="E8" s="2"/>
      <c r="F8" s="2"/>
      <c r="G8" s="2"/>
      <c r="H8" s="2"/>
      <c r="I8" s="2"/>
      <c r="J8" s="2"/>
      <c r="K8" s="2"/>
      <c r="L8" s="2"/>
      <c r="M8" s="2"/>
      <c r="N8" s="2"/>
      <c r="O8" s="2"/>
      <c r="P8" s="2"/>
      <c r="Q8" s="2"/>
      <c r="R8" s="2"/>
      <c r="S8" s="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5" t="s">
        <v>2</v>
      </c>
      <c r="B10" s="2"/>
      <c r="C10" s="2"/>
      <c r="D10" s="2"/>
      <c r="E10" s="2"/>
      <c r="F10" s="2"/>
      <c r="G10" s="2"/>
      <c r="H10" s="2"/>
      <c r="I10" s="2"/>
      <c r="J10" s="2"/>
      <c r="K10" s="2"/>
      <c r="L10" s="2"/>
      <c r="M10" s="2"/>
      <c r="N10" s="2"/>
      <c r="O10" s="2"/>
      <c r="P10" s="2"/>
      <c r="Q10" s="2"/>
      <c r="R10" s="2"/>
      <c r="S10" s="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6" t="s">
        <v>3</v>
      </c>
      <c r="B12" s="6" t="s">
        <v>4</v>
      </c>
      <c r="C12" s="6" t="s">
        <v>5</v>
      </c>
      <c r="D12" s="6" t="s">
        <v>6</v>
      </c>
      <c r="E12" s="7" t="s">
        <v>7</v>
      </c>
      <c r="F12" s="6" t="s">
        <v>172</v>
      </c>
      <c r="G12" s="6" t="s">
        <v>173</v>
      </c>
      <c r="H12" s="6" t="s">
        <v>174</v>
      </c>
      <c r="I12" s="6" t="s">
        <v>175</v>
      </c>
      <c r="J12" s="6" t="s">
        <v>176</v>
      </c>
      <c r="K12" s="6" t="s">
        <v>177</v>
      </c>
      <c r="L12" s="6" t="s">
        <v>178</v>
      </c>
      <c r="M12" s="6" t="s">
        <v>179</v>
      </c>
      <c r="N12" s="6" t="s">
        <v>180</v>
      </c>
      <c r="O12" s="6" t="s">
        <v>181</v>
      </c>
      <c r="P12" s="6" t="s">
        <v>182</v>
      </c>
      <c r="Q12" s="6" t="s">
        <v>183</v>
      </c>
      <c r="R12" s="45"/>
      <c r="S12" s="6" t="s">
        <v>184</v>
      </c>
      <c r="T12" s="4"/>
      <c r="U12" s="4"/>
      <c r="V12" s="4"/>
      <c r="W12" s="4"/>
      <c r="X12" s="4"/>
      <c r="Y12" s="4"/>
      <c r="Z12" s="4"/>
    </row>
    <row r="13" ht="15.75" customHeight="1">
      <c r="A13" s="8">
        <f>Kontoplan!B11</f>
        <v>3000</v>
      </c>
      <c r="B13" s="8" t="str">
        <f>Kontoplan!C11</f>
        <v>Salgsinntekter, avgiftspliktig</v>
      </c>
      <c r="C13" s="9"/>
      <c r="D13" s="9"/>
      <c r="E13" s="16">
        <f t="shared" ref="E13:E30" si="1">SUM(F13:Q13)</f>
        <v>0</v>
      </c>
      <c r="F13" s="9">
        <v>0.0</v>
      </c>
      <c r="G13" s="9">
        <v>0.0</v>
      </c>
      <c r="H13" s="9">
        <v>0.0</v>
      </c>
      <c r="I13" s="9">
        <v>0.0</v>
      </c>
      <c r="J13" s="9">
        <v>0.0</v>
      </c>
      <c r="K13" s="9">
        <v>0.0</v>
      </c>
      <c r="L13" s="9">
        <v>0.0</v>
      </c>
      <c r="M13" s="9">
        <v>0.0</v>
      </c>
      <c r="N13" s="9">
        <v>0.0</v>
      </c>
      <c r="O13" s="9">
        <v>0.0</v>
      </c>
      <c r="P13" s="9">
        <v>0.0</v>
      </c>
      <c r="Q13" s="9">
        <v>0.0</v>
      </c>
      <c r="R13" s="4"/>
      <c r="S13" s="46"/>
      <c r="T13" s="4"/>
      <c r="U13" s="4"/>
      <c r="V13" s="4"/>
      <c r="W13" s="4"/>
      <c r="X13" s="4"/>
      <c r="Y13" s="4"/>
      <c r="Z13" s="4"/>
    </row>
    <row r="14" ht="15.75" customHeight="1">
      <c r="A14" s="8">
        <f>Kontoplan!B12</f>
        <v>3009</v>
      </c>
      <c r="B14" s="8" t="str">
        <f>Kontoplan!C12</f>
        <v>Sponsorinntekt</v>
      </c>
      <c r="C14" s="9"/>
      <c r="D14" s="9"/>
      <c r="E14" s="16">
        <f t="shared" si="1"/>
        <v>-10000</v>
      </c>
      <c r="F14" s="9">
        <v>0.0</v>
      </c>
      <c r="G14" s="9">
        <v>0.0</v>
      </c>
      <c r="H14" s="9">
        <v>0.0</v>
      </c>
      <c r="I14" s="9">
        <v>0.0</v>
      </c>
      <c r="J14" s="9">
        <v>0.0</v>
      </c>
      <c r="K14" s="9">
        <v>-10000.0</v>
      </c>
      <c r="L14" s="9">
        <v>0.0</v>
      </c>
      <c r="M14" s="9">
        <v>0.0</v>
      </c>
      <c r="N14" s="9">
        <v>0.0</v>
      </c>
      <c r="O14" s="9">
        <v>0.0</v>
      </c>
      <c r="P14" s="9">
        <v>0.0</v>
      </c>
      <c r="Q14" s="9">
        <v>0.0</v>
      </c>
      <c r="R14" s="4"/>
      <c r="S14" s="46"/>
      <c r="T14" s="4"/>
      <c r="U14" s="4"/>
      <c r="V14" s="4"/>
      <c r="W14" s="4"/>
      <c r="X14" s="4"/>
      <c r="Y14" s="4"/>
      <c r="Z14" s="4"/>
    </row>
    <row r="15" ht="15.75" customHeight="1">
      <c r="A15" s="8">
        <f>Kontoplan!B13</f>
        <v>3100</v>
      </c>
      <c r="B15" s="8" t="str">
        <f>Kontoplan!C13</f>
        <v>Salgsinntekter, avgiftsfri</v>
      </c>
      <c r="C15" s="9"/>
      <c r="D15" s="9"/>
      <c r="E15" s="16">
        <f t="shared" si="1"/>
        <v>-37500</v>
      </c>
      <c r="F15" s="9">
        <v>0.0</v>
      </c>
      <c r="G15" s="9">
        <v>-10500.0</v>
      </c>
      <c r="H15" s="9">
        <v>0.0</v>
      </c>
      <c r="I15" s="9">
        <v>0.0</v>
      </c>
      <c r="J15" s="9">
        <v>0.0</v>
      </c>
      <c r="K15" s="9">
        <v>0.0</v>
      </c>
      <c r="L15" s="9">
        <v>0.0</v>
      </c>
      <c r="M15" s="9">
        <v>0.0</v>
      </c>
      <c r="N15" s="9">
        <v>0.0</v>
      </c>
      <c r="O15" s="9">
        <v>-9000.0</v>
      </c>
      <c r="P15" s="9">
        <v>0.0</v>
      </c>
      <c r="Q15" s="9">
        <v>-18000.0</v>
      </c>
      <c r="R15" s="4"/>
      <c r="S15" s="46"/>
      <c r="T15" s="4"/>
      <c r="U15" s="4"/>
      <c r="V15" s="4"/>
      <c r="W15" s="4"/>
      <c r="X15" s="4"/>
      <c r="Y15" s="4"/>
      <c r="Z15" s="4"/>
    </row>
    <row r="16" ht="15.75" customHeight="1">
      <c r="A16" s="8">
        <f>Kontoplan!B14</f>
        <v>3101</v>
      </c>
      <c r="B16" s="8" t="str">
        <f>Kontoplan!C14</f>
        <v>Dugnad</v>
      </c>
      <c r="C16" s="9"/>
      <c r="D16" s="9"/>
      <c r="E16" s="16">
        <f t="shared" si="1"/>
        <v>0</v>
      </c>
      <c r="F16" s="9">
        <v>0.0</v>
      </c>
      <c r="G16" s="9">
        <v>0.0</v>
      </c>
      <c r="H16" s="9">
        <v>0.0</v>
      </c>
      <c r="I16" s="9">
        <v>0.0</v>
      </c>
      <c r="J16" s="9">
        <v>0.0</v>
      </c>
      <c r="K16" s="9">
        <v>0.0</v>
      </c>
      <c r="L16" s="9">
        <v>0.0</v>
      </c>
      <c r="M16" s="9">
        <v>0.0</v>
      </c>
      <c r="N16" s="9">
        <v>0.0</v>
      </c>
      <c r="O16" s="9">
        <v>0.0</v>
      </c>
      <c r="P16" s="9">
        <v>0.0</v>
      </c>
      <c r="Q16" s="9">
        <v>0.0</v>
      </c>
      <c r="R16" s="4"/>
      <c r="S16" s="46"/>
      <c r="T16" s="4"/>
      <c r="U16" s="4"/>
      <c r="V16" s="4"/>
      <c r="W16" s="4"/>
      <c r="X16" s="4"/>
      <c r="Y16" s="4"/>
      <c r="Z16" s="4"/>
    </row>
    <row r="17" ht="15.75" customHeight="1">
      <c r="A17" s="8">
        <f>Kontoplan!B15</f>
        <v>3410</v>
      </c>
      <c r="B17" s="8" t="str">
        <f>Kontoplan!C15</f>
        <v>Tilskudd fra Oslo Kommune</v>
      </c>
      <c r="C17" s="9"/>
      <c r="D17" s="9"/>
      <c r="E17" s="16">
        <f t="shared" si="1"/>
        <v>0</v>
      </c>
      <c r="F17" s="9">
        <v>0.0</v>
      </c>
      <c r="G17" s="9">
        <v>0.0</v>
      </c>
      <c r="H17" s="9">
        <v>0.0</v>
      </c>
      <c r="I17" s="9">
        <v>0.0</v>
      </c>
      <c r="J17" s="9">
        <v>0.0</v>
      </c>
      <c r="K17" s="9">
        <v>0.0</v>
      </c>
      <c r="L17" s="9">
        <v>0.0</v>
      </c>
      <c r="M17" s="9">
        <v>0.0</v>
      </c>
      <c r="N17" s="9">
        <v>0.0</v>
      </c>
      <c r="O17" s="9">
        <v>0.0</v>
      </c>
      <c r="P17" s="9">
        <v>0.0</v>
      </c>
      <c r="Q17" s="9">
        <v>0.0</v>
      </c>
      <c r="R17" s="4"/>
      <c r="S17" s="46"/>
      <c r="T17" s="4"/>
      <c r="U17" s="4"/>
      <c r="V17" s="4"/>
      <c r="W17" s="4"/>
      <c r="X17" s="4"/>
      <c r="Y17" s="4"/>
      <c r="Z17" s="4"/>
    </row>
    <row r="18" ht="15.75" customHeight="1">
      <c r="A18" s="8">
        <f>Kontoplan!B16</f>
        <v>3420</v>
      </c>
      <c r="B18" s="8" t="str">
        <f>Kontoplan!C16</f>
        <v>Momskompensasjon</v>
      </c>
      <c r="C18" s="9"/>
      <c r="D18" s="9"/>
      <c r="E18" s="16">
        <f t="shared" si="1"/>
        <v>0</v>
      </c>
      <c r="F18" s="9">
        <v>0.0</v>
      </c>
      <c r="G18" s="9">
        <v>0.0</v>
      </c>
      <c r="H18" s="9">
        <v>0.0</v>
      </c>
      <c r="I18" s="9">
        <v>0.0</v>
      </c>
      <c r="J18" s="9">
        <v>0.0</v>
      </c>
      <c r="K18" s="9">
        <v>0.0</v>
      </c>
      <c r="L18" s="9">
        <v>0.0</v>
      </c>
      <c r="M18" s="9">
        <v>0.0</v>
      </c>
      <c r="N18" s="9">
        <v>0.0</v>
      </c>
      <c r="O18" s="9">
        <v>0.0</v>
      </c>
      <c r="P18" s="9">
        <v>0.0</v>
      </c>
      <c r="Q18" s="9">
        <v>0.0</v>
      </c>
      <c r="R18" s="4"/>
      <c r="S18" s="46"/>
      <c r="T18" s="4"/>
      <c r="U18" s="4"/>
      <c r="V18" s="4"/>
      <c r="W18" s="4"/>
      <c r="X18" s="4"/>
      <c r="Y18" s="4"/>
      <c r="Z18" s="4"/>
    </row>
    <row r="19" ht="15.75" customHeight="1">
      <c r="A19" s="8">
        <f>Kontoplan!B17</f>
        <v>3430</v>
      </c>
      <c r="B19" s="8" t="str">
        <f>Kontoplan!C17</f>
        <v>Grasrotandelen Norsk Tipping</v>
      </c>
      <c r="C19" s="9"/>
      <c r="D19" s="9"/>
      <c r="E19" s="16">
        <f t="shared" si="1"/>
        <v>0</v>
      </c>
      <c r="F19" s="9">
        <v>0.0</v>
      </c>
      <c r="G19" s="9">
        <v>0.0</v>
      </c>
      <c r="H19" s="9">
        <v>0.0</v>
      </c>
      <c r="I19" s="9">
        <v>0.0</v>
      </c>
      <c r="J19" s="9">
        <v>0.0</v>
      </c>
      <c r="K19" s="9">
        <v>0.0</v>
      </c>
      <c r="L19" s="9">
        <v>0.0</v>
      </c>
      <c r="M19" s="9">
        <v>0.0</v>
      </c>
      <c r="N19" s="9">
        <v>0.0</v>
      </c>
      <c r="O19" s="9">
        <v>0.0</v>
      </c>
      <c r="P19" s="9">
        <v>0.0</v>
      </c>
      <c r="Q19" s="9">
        <v>0.0</v>
      </c>
      <c r="R19" s="4"/>
      <c r="S19" s="46"/>
      <c r="T19" s="4"/>
      <c r="U19" s="4"/>
      <c r="V19" s="4"/>
      <c r="W19" s="4"/>
      <c r="X19" s="4"/>
      <c r="Y19" s="4"/>
      <c r="Z19" s="4"/>
    </row>
    <row r="20" ht="15.75" customHeight="1">
      <c r="A20" s="8">
        <f>Kontoplan!B18</f>
        <v>3900</v>
      </c>
      <c r="B20" s="8" t="str">
        <f>Kontoplan!C18</f>
        <v>Annen driftsrelatert inntekt</v>
      </c>
      <c r="C20" s="9"/>
      <c r="D20" s="9"/>
      <c r="E20" s="16">
        <f t="shared" si="1"/>
        <v>0</v>
      </c>
      <c r="F20" s="9">
        <v>0.0</v>
      </c>
      <c r="G20" s="9">
        <v>0.0</v>
      </c>
      <c r="H20" s="9">
        <v>0.0</v>
      </c>
      <c r="I20" s="9">
        <v>0.0</v>
      </c>
      <c r="J20" s="9">
        <v>0.0</v>
      </c>
      <c r="K20" s="9">
        <v>0.0</v>
      </c>
      <c r="L20" s="9">
        <v>0.0</v>
      </c>
      <c r="M20" s="9">
        <v>0.0</v>
      </c>
      <c r="N20" s="9">
        <v>0.0</v>
      </c>
      <c r="O20" s="9">
        <v>0.0</v>
      </c>
      <c r="P20" s="9">
        <v>0.0</v>
      </c>
      <c r="Q20" s="9">
        <v>0.0</v>
      </c>
      <c r="R20" s="4"/>
      <c r="S20" s="46"/>
      <c r="T20" s="4"/>
      <c r="U20" s="4"/>
      <c r="V20" s="4"/>
      <c r="W20" s="4"/>
      <c r="X20" s="4"/>
      <c r="Y20" s="4"/>
      <c r="Z20" s="4"/>
    </row>
    <row r="21" ht="15.75" customHeight="1">
      <c r="A21" s="8">
        <f>Kontoplan!B19</f>
        <v>3901</v>
      </c>
      <c r="B21" s="8" t="str">
        <f>Kontoplan!C19</f>
        <v>Internstøtte BI Athletics</v>
      </c>
      <c r="C21" s="9"/>
      <c r="D21" s="9"/>
      <c r="E21" s="16">
        <f t="shared" si="1"/>
        <v>-55800</v>
      </c>
      <c r="F21" s="9">
        <v>-3000.0</v>
      </c>
      <c r="G21" s="9">
        <v>-4500.0</v>
      </c>
      <c r="H21" s="9">
        <v>0.0</v>
      </c>
      <c r="I21" s="9">
        <v>-3000.0</v>
      </c>
      <c r="J21" s="9">
        <v>-9600.0</v>
      </c>
      <c r="K21" s="9">
        <v>-18000.0</v>
      </c>
      <c r="L21" s="9">
        <v>0.0</v>
      </c>
      <c r="M21" s="9">
        <v>-4800.0</v>
      </c>
      <c r="N21" s="9">
        <v>-2400.0</v>
      </c>
      <c r="O21" s="9">
        <v>-4500.0</v>
      </c>
      <c r="P21" s="9">
        <v>0.0</v>
      </c>
      <c r="Q21" s="9">
        <v>-6000.0</v>
      </c>
      <c r="R21" s="4"/>
      <c r="S21" s="46"/>
      <c r="T21" s="4"/>
      <c r="U21" s="4"/>
      <c r="V21" s="4"/>
      <c r="W21" s="4"/>
      <c r="X21" s="4"/>
      <c r="Y21" s="4"/>
      <c r="Z21" s="4"/>
    </row>
    <row r="22" ht="15.75" customHeight="1">
      <c r="A22" s="8">
        <f>Kontoplan!B20</f>
        <v>3920</v>
      </c>
      <c r="B22" s="8" t="str">
        <f>Kontoplan!C20</f>
        <v>Medlemskontingent</v>
      </c>
      <c r="C22" s="9"/>
      <c r="D22" s="9"/>
      <c r="E22" s="16">
        <f t="shared" si="1"/>
        <v>0</v>
      </c>
      <c r="F22" s="9">
        <v>0.0</v>
      </c>
      <c r="G22" s="9">
        <v>0.0</v>
      </c>
      <c r="H22" s="9">
        <v>0.0</v>
      </c>
      <c r="I22" s="9">
        <v>0.0</v>
      </c>
      <c r="J22" s="9">
        <v>0.0</v>
      </c>
      <c r="K22" s="9">
        <v>0.0</v>
      </c>
      <c r="L22" s="9">
        <v>0.0</v>
      </c>
      <c r="M22" s="9">
        <v>0.0</v>
      </c>
      <c r="N22" s="9">
        <v>0.0</v>
      </c>
      <c r="O22" s="9">
        <v>0.0</v>
      </c>
      <c r="P22" s="9">
        <v>0.0</v>
      </c>
      <c r="Q22" s="9">
        <v>0.0</v>
      </c>
      <c r="R22" s="4"/>
      <c r="S22" s="46"/>
      <c r="T22" s="4"/>
      <c r="U22" s="4"/>
      <c r="V22" s="4"/>
      <c r="W22" s="4"/>
      <c r="X22" s="4"/>
      <c r="Y22" s="4"/>
      <c r="Z22" s="4"/>
    </row>
    <row r="23" ht="15.75" customHeight="1">
      <c r="A23" s="8">
        <f>Kontoplan!B21</f>
        <v>3921</v>
      </c>
      <c r="B23" s="8" t="str">
        <f>Kontoplan!C21</f>
        <v>Gruppeavgift</v>
      </c>
      <c r="C23" s="9"/>
      <c r="D23" s="9"/>
      <c r="E23" s="16">
        <f t="shared" si="1"/>
        <v>-81000</v>
      </c>
      <c r="F23" s="9">
        <v>0.0</v>
      </c>
      <c r="G23" s="9">
        <v>-40500.0</v>
      </c>
      <c r="H23" s="9">
        <v>0.0</v>
      </c>
      <c r="I23" s="9">
        <v>0.0</v>
      </c>
      <c r="J23" s="9">
        <v>0.0</v>
      </c>
      <c r="K23" s="9">
        <v>0.0</v>
      </c>
      <c r="L23" s="9">
        <v>0.0</v>
      </c>
      <c r="M23" s="9">
        <v>0.0</v>
      </c>
      <c r="N23" s="9">
        <v>-40500.0</v>
      </c>
      <c r="O23" s="9">
        <v>0.0</v>
      </c>
      <c r="P23" s="9">
        <v>0.0</v>
      </c>
      <c r="Q23" s="9">
        <v>0.0</v>
      </c>
      <c r="R23" s="4"/>
      <c r="S23" s="46"/>
      <c r="T23" s="4"/>
      <c r="U23" s="4"/>
      <c r="V23" s="4"/>
      <c r="W23" s="4"/>
      <c r="X23" s="4"/>
      <c r="Y23" s="4"/>
      <c r="Z23" s="4"/>
    </row>
    <row r="24" ht="15.75" customHeight="1">
      <c r="A24" s="8">
        <f>Kontoplan!B22</f>
        <v>3930</v>
      </c>
      <c r="B24" s="8" t="str">
        <f>Kontoplan!C22</f>
        <v>Treningsavgift</v>
      </c>
      <c r="C24" s="9"/>
      <c r="D24" s="9"/>
      <c r="E24" s="16">
        <f t="shared" si="1"/>
        <v>-46000</v>
      </c>
      <c r="F24" s="9">
        <v>0.0</v>
      </c>
      <c r="G24" s="9">
        <v>0.0</v>
      </c>
      <c r="H24" s="9">
        <v>-46000.0</v>
      </c>
      <c r="I24" s="9">
        <v>0.0</v>
      </c>
      <c r="J24" s="9">
        <v>0.0</v>
      </c>
      <c r="K24" s="9">
        <v>0.0</v>
      </c>
      <c r="L24" s="9">
        <v>0.0</v>
      </c>
      <c r="M24" s="9">
        <v>0.0</v>
      </c>
      <c r="N24" s="9">
        <v>0.0</v>
      </c>
      <c r="O24" s="9">
        <v>0.0</v>
      </c>
      <c r="P24" s="9">
        <v>0.0</v>
      </c>
      <c r="Q24" s="9">
        <v>0.0</v>
      </c>
      <c r="R24" s="4"/>
      <c r="S24" s="46"/>
      <c r="T24" s="4"/>
      <c r="U24" s="4"/>
      <c r="V24" s="4"/>
      <c r="W24" s="4"/>
      <c r="X24" s="4"/>
      <c r="Y24" s="4"/>
      <c r="Z24" s="4"/>
    </row>
    <row r="25" ht="15.75" customHeight="1">
      <c r="A25" s="8">
        <f>Kontoplan!B23</f>
        <v>3990</v>
      </c>
      <c r="B25" s="8" t="str">
        <f>Kontoplan!C23</f>
        <v>Kontingent fra BI-studenter</v>
      </c>
      <c r="C25" s="9"/>
      <c r="D25" s="9"/>
      <c r="E25" s="16">
        <f t="shared" si="1"/>
        <v>0</v>
      </c>
      <c r="F25" s="9">
        <v>0.0</v>
      </c>
      <c r="G25" s="9">
        <v>0.0</v>
      </c>
      <c r="H25" s="9">
        <v>0.0</v>
      </c>
      <c r="I25" s="9">
        <v>0.0</v>
      </c>
      <c r="J25" s="9">
        <v>0.0</v>
      </c>
      <c r="K25" s="9">
        <v>0.0</v>
      </c>
      <c r="L25" s="9">
        <v>0.0</v>
      </c>
      <c r="M25" s="9">
        <v>0.0</v>
      </c>
      <c r="N25" s="9">
        <v>0.0</v>
      </c>
      <c r="O25" s="9">
        <v>0.0</v>
      </c>
      <c r="P25" s="9">
        <v>0.0</v>
      </c>
      <c r="Q25" s="9">
        <v>0.0</v>
      </c>
      <c r="R25" s="4"/>
      <c r="S25" s="46"/>
      <c r="T25" s="4"/>
      <c r="U25" s="4"/>
      <c r="V25" s="4"/>
      <c r="W25" s="4"/>
      <c r="X25" s="4"/>
      <c r="Y25" s="4"/>
      <c r="Z25" s="4"/>
    </row>
    <row r="26" ht="15.75" customHeight="1">
      <c r="A26" s="8">
        <f>Kontoplan!B24</f>
        <v>3991</v>
      </c>
      <c r="B26" s="8" t="str">
        <f>Kontoplan!C24</f>
        <v>Støtte fra BISO</v>
      </c>
      <c r="C26" s="9"/>
      <c r="D26" s="9"/>
      <c r="E26" s="16">
        <f t="shared" si="1"/>
        <v>0</v>
      </c>
      <c r="F26" s="9">
        <v>0.0</v>
      </c>
      <c r="G26" s="9">
        <v>0.0</v>
      </c>
      <c r="H26" s="9">
        <v>0.0</v>
      </c>
      <c r="I26" s="9">
        <v>0.0</v>
      </c>
      <c r="J26" s="9">
        <v>0.0</v>
      </c>
      <c r="K26" s="9">
        <v>0.0</v>
      </c>
      <c r="L26" s="9">
        <v>0.0</v>
      </c>
      <c r="M26" s="9">
        <v>0.0</v>
      </c>
      <c r="N26" s="9">
        <v>0.0</v>
      </c>
      <c r="O26" s="9">
        <v>0.0</v>
      </c>
      <c r="P26" s="9">
        <v>0.0</v>
      </c>
      <c r="Q26" s="9">
        <v>0.0</v>
      </c>
      <c r="R26" s="4"/>
      <c r="S26" s="46"/>
      <c r="T26" s="4"/>
      <c r="U26" s="4"/>
      <c r="V26" s="4"/>
      <c r="W26" s="4"/>
      <c r="X26" s="4"/>
      <c r="Y26" s="4"/>
      <c r="Z26" s="4"/>
    </row>
    <row r="27" ht="15.75" customHeight="1">
      <c r="A27" s="8">
        <f>Kontoplan!B25</f>
        <v>3992</v>
      </c>
      <c r="B27" s="8" t="str">
        <f>Kontoplan!C25</f>
        <v>Støtte fra BI</v>
      </c>
      <c r="C27" s="9"/>
      <c r="D27" s="9"/>
      <c r="E27" s="16">
        <f t="shared" si="1"/>
        <v>0</v>
      </c>
      <c r="F27" s="9">
        <v>0.0</v>
      </c>
      <c r="G27" s="9">
        <v>0.0</v>
      </c>
      <c r="H27" s="9">
        <v>0.0</v>
      </c>
      <c r="I27" s="9">
        <v>0.0</v>
      </c>
      <c r="J27" s="9">
        <v>0.0</v>
      </c>
      <c r="K27" s="9">
        <v>0.0</v>
      </c>
      <c r="L27" s="9">
        <v>0.0</v>
      </c>
      <c r="M27" s="9">
        <v>0.0</v>
      </c>
      <c r="N27" s="9">
        <v>0.0</v>
      </c>
      <c r="O27" s="9">
        <v>0.0</v>
      </c>
      <c r="P27" s="9">
        <v>0.0</v>
      </c>
      <c r="Q27" s="9">
        <v>0.0</v>
      </c>
      <c r="R27" s="4"/>
      <c r="S27" s="46"/>
      <c r="T27" s="4"/>
      <c r="U27" s="4"/>
      <c r="V27" s="4"/>
      <c r="W27" s="4"/>
      <c r="X27" s="4"/>
      <c r="Y27" s="4"/>
      <c r="Z27" s="4"/>
    </row>
    <row r="28" ht="15.75" customHeight="1">
      <c r="A28" s="8">
        <f>Kontoplan!B26</f>
        <v>3993</v>
      </c>
      <c r="B28" s="8" t="str">
        <f>Kontoplan!C26</f>
        <v>Støtte fra Velferdstinget</v>
      </c>
      <c r="C28" s="9"/>
      <c r="D28" s="9"/>
      <c r="E28" s="16">
        <f t="shared" si="1"/>
        <v>0</v>
      </c>
      <c r="F28" s="9">
        <v>0.0</v>
      </c>
      <c r="G28" s="9">
        <v>0.0</v>
      </c>
      <c r="H28" s="9">
        <v>0.0</v>
      </c>
      <c r="I28" s="9">
        <v>0.0</v>
      </c>
      <c r="J28" s="9">
        <v>0.0</v>
      </c>
      <c r="K28" s="9">
        <v>0.0</v>
      </c>
      <c r="L28" s="9">
        <v>0.0</v>
      </c>
      <c r="M28" s="9">
        <v>0.0</v>
      </c>
      <c r="N28" s="9">
        <v>0.0</v>
      </c>
      <c r="O28" s="9">
        <v>0.0</v>
      </c>
      <c r="P28" s="9">
        <v>0.0</v>
      </c>
      <c r="Q28" s="9">
        <v>0.0</v>
      </c>
      <c r="R28" s="4"/>
      <c r="S28" s="46"/>
      <c r="T28" s="4"/>
      <c r="U28" s="4"/>
      <c r="V28" s="4"/>
      <c r="W28" s="4"/>
      <c r="X28" s="4"/>
      <c r="Y28" s="4"/>
      <c r="Z28" s="4"/>
    </row>
    <row r="29" ht="15.75" customHeight="1">
      <c r="A29" s="8">
        <f>Kontoplan!B27</f>
        <v>3994</v>
      </c>
      <c r="B29" s="8" t="str">
        <f>Kontoplan!C27</f>
        <v>Støtte fra NSI</v>
      </c>
      <c r="C29" s="9"/>
      <c r="D29" s="9"/>
      <c r="E29" s="16">
        <f t="shared" si="1"/>
        <v>-8000</v>
      </c>
      <c r="F29" s="9">
        <v>0.0</v>
      </c>
      <c r="G29" s="9">
        <v>0.0</v>
      </c>
      <c r="H29" s="9">
        <v>0.0</v>
      </c>
      <c r="I29" s="9">
        <v>-8000.0</v>
      </c>
      <c r="J29" s="9">
        <v>0.0</v>
      </c>
      <c r="K29" s="9">
        <v>0.0</v>
      </c>
      <c r="L29" s="9">
        <v>0.0</v>
      </c>
      <c r="M29" s="9">
        <v>0.0</v>
      </c>
      <c r="N29" s="9">
        <v>0.0</v>
      </c>
      <c r="O29" s="9">
        <v>0.0</v>
      </c>
      <c r="P29" s="9">
        <v>0.0</v>
      </c>
      <c r="Q29" s="9">
        <v>0.0</v>
      </c>
      <c r="R29" s="4"/>
      <c r="S29" s="46"/>
      <c r="T29" s="4"/>
      <c r="U29" s="4"/>
      <c r="V29" s="4"/>
      <c r="W29" s="4"/>
      <c r="X29" s="4"/>
      <c r="Y29" s="4"/>
      <c r="Z29" s="4"/>
    </row>
    <row r="30" ht="15.75" customHeight="1">
      <c r="A30" s="8">
        <f>Kontoplan!B28</f>
        <v>3995</v>
      </c>
      <c r="B30" s="8" t="str">
        <f>Kontoplan!C28</f>
        <v>Annen støtte</v>
      </c>
      <c r="C30" s="9"/>
      <c r="D30" s="9"/>
      <c r="E30" s="16">
        <f t="shared" si="1"/>
        <v>0</v>
      </c>
      <c r="F30" s="9">
        <v>0.0</v>
      </c>
      <c r="G30" s="9">
        <v>0.0</v>
      </c>
      <c r="H30" s="9">
        <v>0.0</v>
      </c>
      <c r="I30" s="9">
        <v>0.0</v>
      </c>
      <c r="J30" s="9">
        <v>0.0</v>
      </c>
      <c r="K30" s="9">
        <v>0.0</v>
      </c>
      <c r="L30" s="9">
        <v>0.0</v>
      </c>
      <c r="M30" s="9">
        <v>0.0</v>
      </c>
      <c r="N30" s="9">
        <v>0.0</v>
      </c>
      <c r="O30" s="9">
        <v>0.0</v>
      </c>
      <c r="P30" s="9">
        <v>0.0</v>
      </c>
      <c r="Q30" s="9">
        <v>0.0</v>
      </c>
      <c r="R30" s="4"/>
      <c r="S30" s="46"/>
      <c r="T30" s="4"/>
      <c r="U30" s="4"/>
      <c r="V30" s="4"/>
      <c r="W30" s="4"/>
      <c r="X30" s="4"/>
      <c r="Y30" s="4"/>
      <c r="Z30" s="4"/>
    </row>
    <row r="31" ht="15.75" customHeight="1">
      <c r="A31" s="4"/>
      <c r="B31" s="4"/>
      <c r="C31" s="12"/>
      <c r="D31" s="12"/>
      <c r="E31" s="12"/>
      <c r="F31" s="12"/>
      <c r="G31" s="12"/>
      <c r="H31" s="12"/>
      <c r="I31" s="12"/>
      <c r="J31" s="12"/>
      <c r="K31" s="12"/>
      <c r="L31" s="12"/>
      <c r="M31" s="12"/>
      <c r="N31" s="12"/>
      <c r="O31" s="12"/>
      <c r="P31" s="12"/>
      <c r="Q31" s="12"/>
      <c r="R31" s="4"/>
      <c r="S31" s="4"/>
      <c r="T31" s="4"/>
      <c r="U31" s="4"/>
      <c r="V31" s="4"/>
      <c r="W31" s="4"/>
      <c r="X31" s="4"/>
      <c r="Y31" s="4"/>
      <c r="Z31" s="4"/>
    </row>
    <row r="32" ht="15.75" customHeight="1">
      <c r="A32" s="13" t="s">
        <v>30</v>
      </c>
      <c r="B32" s="14"/>
      <c r="C32" s="15">
        <f t="shared" ref="C32:Q32" si="2">SUM(C13:C31)</f>
        <v>0</v>
      </c>
      <c r="D32" s="15">
        <f t="shared" si="2"/>
        <v>0</v>
      </c>
      <c r="E32" s="16">
        <f t="shared" si="2"/>
        <v>-238300</v>
      </c>
      <c r="F32" s="15">
        <f t="shared" si="2"/>
        <v>-3000</v>
      </c>
      <c r="G32" s="15">
        <f t="shared" si="2"/>
        <v>-55500</v>
      </c>
      <c r="H32" s="15">
        <f t="shared" si="2"/>
        <v>-46000</v>
      </c>
      <c r="I32" s="15">
        <f t="shared" si="2"/>
        <v>-11000</v>
      </c>
      <c r="J32" s="15">
        <f t="shared" si="2"/>
        <v>-9600</v>
      </c>
      <c r="K32" s="15">
        <f t="shared" si="2"/>
        <v>-28000</v>
      </c>
      <c r="L32" s="15">
        <f t="shared" si="2"/>
        <v>0</v>
      </c>
      <c r="M32" s="15">
        <f t="shared" si="2"/>
        <v>-4800</v>
      </c>
      <c r="N32" s="15">
        <f t="shared" si="2"/>
        <v>-42900</v>
      </c>
      <c r="O32" s="15">
        <f t="shared" si="2"/>
        <v>-13500</v>
      </c>
      <c r="P32" s="15">
        <f t="shared" si="2"/>
        <v>0</v>
      </c>
      <c r="Q32" s="15">
        <f t="shared" si="2"/>
        <v>-24000</v>
      </c>
      <c r="R32" s="4"/>
      <c r="S32" s="46"/>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5" t="s">
        <v>31</v>
      </c>
      <c r="B36" s="2"/>
      <c r="C36" s="2"/>
      <c r="D36" s="2"/>
      <c r="E36" s="2"/>
      <c r="F36" s="2"/>
      <c r="G36" s="2"/>
      <c r="H36" s="2"/>
      <c r="I36" s="2"/>
      <c r="J36" s="2"/>
      <c r="K36" s="2"/>
      <c r="L36" s="2"/>
      <c r="M36" s="2"/>
      <c r="N36" s="2"/>
      <c r="O36" s="2"/>
      <c r="P36" s="2"/>
      <c r="Q36" s="2"/>
      <c r="R36" s="2"/>
      <c r="S36" s="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6" t="s">
        <v>3</v>
      </c>
      <c r="B38" s="6" t="s">
        <v>4</v>
      </c>
      <c r="C38" s="6" t="s">
        <v>5</v>
      </c>
      <c r="D38" s="6" t="s">
        <v>6</v>
      </c>
      <c r="E38" s="7" t="s">
        <v>7</v>
      </c>
      <c r="F38" s="6" t="s">
        <v>172</v>
      </c>
      <c r="G38" s="6" t="s">
        <v>173</v>
      </c>
      <c r="H38" s="6" t="s">
        <v>174</v>
      </c>
      <c r="I38" s="6" t="s">
        <v>175</v>
      </c>
      <c r="J38" s="6" t="s">
        <v>176</v>
      </c>
      <c r="K38" s="6" t="s">
        <v>177</v>
      </c>
      <c r="L38" s="6" t="s">
        <v>178</v>
      </c>
      <c r="M38" s="6" t="s">
        <v>179</v>
      </c>
      <c r="N38" s="6" t="s">
        <v>180</v>
      </c>
      <c r="O38" s="6" t="s">
        <v>181</v>
      </c>
      <c r="P38" s="6" t="s">
        <v>182</v>
      </c>
      <c r="Q38" s="6" t="s">
        <v>183</v>
      </c>
      <c r="R38" s="45"/>
      <c r="S38" s="6" t="s">
        <v>184</v>
      </c>
      <c r="T38" s="4"/>
      <c r="U38" s="4"/>
      <c r="V38" s="4"/>
      <c r="W38" s="4"/>
      <c r="X38" s="4"/>
      <c r="Y38" s="4"/>
      <c r="Z38" s="4"/>
    </row>
    <row r="39" ht="15.75" customHeight="1">
      <c r="A39" s="8">
        <f>Kontoplan!B29</f>
        <v>5910</v>
      </c>
      <c r="B39" s="8" t="str">
        <f>Kontoplan!C29</f>
        <v>Lunsjkort</v>
      </c>
      <c r="C39" s="9"/>
      <c r="D39" s="9"/>
      <c r="E39" s="16">
        <f t="shared" ref="E39:E70" si="3">SUM(F39:Q39)</f>
        <v>0</v>
      </c>
      <c r="F39" s="9">
        <v>0.0</v>
      </c>
      <c r="G39" s="9">
        <v>0.0</v>
      </c>
      <c r="H39" s="9">
        <v>0.0</v>
      </c>
      <c r="I39" s="9">
        <v>0.0</v>
      </c>
      <c r="J39" s="9">
        <v>0.0</v>
      </c>
      <c r="K39" s="9">
        <v>0.0</v>
      </c>
      <c r="L39" s="9">
        <v>0.0</v>
      </c>
      <c r="M39" s="9">
        <v>0.0</v>
      </c>
      <c r="N39" s="9">
        <v>0.0</v>
      </c>
      <c r="O39" s="9">
        <v>0.0</v>
      </c>
      <c r="P39" s="9">
        <v>0.0</v>
      </c>
      <c r="Q39" s="9">
        <v>0.0</v>
      </c>
      <c r="R39" s="4"/>
      <c r="S39" s="46"/>
      <c r="T39" s="4"/>
      <c r="U39" s="4"/>
      <c r="V39" s="4"/>
      <c r="W39" s="4"/>
      <c r="X39" s="4"/>
      <c r="Y39" s="4"/>
      <c r="Z39" s="4"/>
    </row>
    <row r="40" ht="15.75" customHeight="1">
      <c r="A40" s="8">
        <f>Kontoplan!B30</f>
        <v>5995</v>
      </c>
      <c r="B40" s="8" t="str">
        <f>Kontoplan!C30</f>
        <v>Styrekostnader</v>
      </c>
      <c r="C40" s="9"/>
      <c r="D40" s="9"/>
      <c r="E40" s="16">
        <f t="shared" si="3"/>
        <v>8000</v>
      </c>
      <c r="F40" s="9">
        <v>0.0</v>
      </c>
      <c r="G40" s="9">
        <v>0.0</v>
      </c>
      <c r="H40" s="9">
        <v>0.0</v>
      </c>
      <c r="I40" s="9">
        <v>0.0</v>
      </c>
      <c r="J40" s="9">
        <v>0.0</v>
      </c>
      <c r="K40" s="9">
        <v>4000.0</v>
      </c>
      <c r="L40" s="9">
        <v>0.0</v>
      </c>
      <c r="M40" s="9">
        <v>0.0</v>
      </c>
      <c r="N40" s="9">
        <v>0.0</v>
      </c>
      <c r="O40" s="9">
        <v>0.0</v>
      </c>
      <c r="P40" s="9">
        <v>0.0</v>
      </c>
      <c r="Q40" s="9">
        <v>4000.0</v>
      </c>
      <c r="R40" s="4"/>
      <c r="S40" s="46"/>
      <c r="T40" s="4"/>
      <c r="U40" s="4"/>
      <c r="V40" s="4"/>
      <c r="W40" s="4"/>
      <c r="X40" s="4"/>
      <c r="Y40" s="4"/>
      <c r="Z40" s="4"/>
    </row>
    <row r="41" ht="15.75" customHeight="1">
      <c r="A41" s="8">
        <f>Kontoplan!B31</f>
        <v>6480</v>
      </c>
      <c r="B41" s="8" t="str">
        <f>Kontoplan!C31</f>
        <v>Leiekostnad idrett</v>
      </c>
      <c r="C41" s="9"/>
      <c r="D41" s="9"/>
      <c r="E41" s="16">
        <f t="shared" si="3"/>
        <v>16500</v>
      </c>
      <c r="F41" s="9">
        <v>0.0</v>
      </c>
      <c r="G41" s="9">
        <v>0.0</v>
      </c>
      <c r="H41" s="9">
        <v>0.0</v>
      </c>
      <c r="I41" s="9">
        <v>16500.0</v>
      </c>
      <c r="J41" s="9">
        <v>0.0</v>
      </c>
      <c r="K41" s="9">
        <v>0.0</v>
      </c>
      <c r="L41" s="9">
        <v>0.0</v>
      </c>
      <c r="M41" s="9">
        <v>0.0</v>
      </c>
      <c r="N41" s="9">
        <v>0.0</v>
      </c>
      <c r="O41" s="9">
        <v>0.0</v>
      </c>
      <c r="P41" s="9">
        <v>0.0</v>
      </c>
      <c r="Q41" s="9">
        <v>0.0</v>
      </c>
      <c r="R41" s="4"/>
      <c r="S41" s="46"/>
      <c r="T41" s="4"/>
      <c r="U41" s="4"/>
      <c r="V41" s="4"/>
      <c r="W41" s="4"/>
      <c r="X41" s="4"/>
      <c r="Y41" s="4"/>
      <c r="Z41" s="4"/>
    </row>
    <row r="42" ht="15.75" customHeight="1">
      <c r="A42" s="8">
        <f>Kontoplan!B32</f>
        <v>6490</v>
      </c>
      <c r="B42" s="8" t="str">
        <f>Kontoplan!C32</f>
        <v>Leiekostnad annen</v>
      </c>
      <c r="C42" s="9"/>
      <c r="D42" s="9"/>
      <c r="E42" s="16">
        <f t="shared" si="3"/>
        <v>38900</v>
      </c>
      <c r="F42" s="9">
        <v>0.0</v>
      </c>
      <c r="G42" s="9">
        <v>20000.0</v>
      </c>
      <c r="H42" s="9">
        <v>0.0</v>
      </c>
      <c r="I42" s="9">
        <v>0.0</v>
      </c>
      <c r="J42" s="9">
        <v>0.0</v>
      </c>
      <c r="K42" s="9">
        <v>0.0</v>
      </c>
      <c r="L42" s="9">
        <v>0.0</v>
      </c>
      <c r="M42" s="9">
        <v>0.0</v>
      </c>
      <c r="N42" s="9">
        <v>3900.0</v>
      </c>
      <c r="O42" s="9">
        <v>15000.0</v>
      </c>
      <c r="P42" s="9">
        <v>0.0</v>
      </c>
      <c r="Q42" s="9">
        <v>0.0</v>
      </c>
      <c r="R42" s="4"/>
      <c r="S42" s="46"/>
      <c r="T42" s="4"/>
      <c r="U42" s="4"/>
      <c r="V42" s="4"/>
      <c r="W42" s="4"/>
      <c r="X42" s="4"/>
      <c r="Y42" s="4"/>
      <c r="Z42" s="4"/>
    </row>
    <row r="43" ht="15.75" customHeight="1">
      <c r="A43" s="8">
        <f>Kontoplan!B33</f>
        <v>6540</v>
      </c>
      <c r="B43" s="8" t="str">
        <f>Kontoplan!C33</f>
        <v>Idrettsutstyr</v>
      </c>
      <c r="C43" s="9"/>
      <c r="D43" s="9"/>
      <c r="E43" s="16">
        <f t="shared" si="3"/>
        <v>0</v>
      </c>
      <c r="F43" s="9">
        <v>0.0</v>
      </c>
      <c r="G43" s="9">
        <v>0.0</v>
      </c>
      <c r="H43" s="9">
        <v>0.0</v>
      </c>
      <c r="I43" s="9">
        <v>0.0</v>
      </c>
      <c r="J43" s="9">
        <v>0.0</v>
      </c>
      <c r="K43" s="9">
        <v>0.0</v>
      </c>
      <c r="L43" s="9">
        <v>0.0</v>
      </c>
      <c r="M43" s="9">
        <v>0.0</v>
      </c>
      <c r="N43" s="9">
        <v>0.0</v>
      </c>
      <c r="O43" s="9">
        <v>0.0</v>
      </c>
      <c r="P43" s="9">
        <v>0.0</v>
      </c>
      <c r="Q43" s="9">
        <v>0.0</v>
      </c>
      <c r="R43" s="4"/>
      <c r="S43" s="46"/>
      <c r="T43" s="4"/>
      <c r="U43" s="4"/>
      <c r="V43" s="4"/>
      <c r="W43" s="4"/>
      <c r="X43" s="4"/>
      <c r="Y43" s="4"/>
      <c r="Z43" s="4"/>
    </row>
    <row r="44" ht="15.75" customHeight="1">
      <c r="A44" s="8">
        <f>Kontoplan!B34</f>
        <v>6550</v>
      </c>
      <c r="B44" s="8" t="str">
        <f>Kontoplan!C34</f>
        <v>Driftsmateriale</v>
      </c>
      <c r="C44" s="9"/>
      <c r="D44" s="9"/>
      <c r="E44" s="16">
        <f t="shared" si="3"/>
        <v>0</v>
      </c>
      <c r="F44" s="9">
        <v>0.0</v>
      </c>
      <c r="G44" s="9">
        <v>0.0</v>
      </c>
      <c r="H44" s="9">
        <v>0.0</v>
      </c>
      <c r="I44" s="9">
        <v>0.0</v>
      </c>
      <c r="J44" s="9">
        <v>0.0</v>
      </c>
      <c r="K44" s="9">
        <v>0.0</v>
      </c>
      <c r="L44" s="9">
        <v>0.0</v>
      </c>
      <c r="M44" s="9">
        <v>0.0</v>
      </c>
      <c r="N44" s="9">
        <v>0.0</v>
      </c>
      <c r="O44" s="9">
        <v>0.0</v>
      </c>
      <c r="P44" s="9">
        <v>0.0</v>
      </c>
      <c r="Q44" s="9">
        <v>0.0</v>
      </c>
      <c r="R44" s="4"/>
      <c r="S44" s="46"/>
      <c r="T44" s="4"/>
      <c r="U44" s="4"/>
      <c r="V44" s="4"/>
      <c r="W44" s="4"/>
      <c r="X44" s="4"/>
      <c r="Y44" s="4"/>
      <c r="Z44" s="4"/>
    </row>
    <row r="45" ht="15.75" customHeight="1">
      <c r="A45" s="8">
        <f>Kontoplan!B35</f>
        <v>6555</v>
      </c>
      <c r="B45" s="8" t="str">
        <f>Kontoplan!C35</f>
        <v>Andre driftskostnader</v>
      </c>
      <c r="C45" s="9"/>
      <c r="D45" s="9"/>
      <c r="E45" s="16">
        <f t="shared" si="3"/>
        <v>0</v>
      </c>
      <c r="F45" s="9">
        <v>0.0</v>
      </c>
      <c r="G45" s="9">
        <v>0.0</v>
      </c>
      <c r="H45" s="9">
        <v>0.0</v>
      </c>
      <c r="I45" s="9">
        <v>0.0</v>
      </c>
      <c r="J45" s="9">
        <v>0.0</v>
      </c>
      <c r="K45" s="9">
        <v>0.0</v>
      </c>
      <c r="L45" s="9">
        <v>0.0</v>
      </c>
      <c r="M45" s="9">
        <v>0.0</v>
      </c>
      <c r="N45" s="9">
        <v>0.0</v>
      </c>
      <c r="O45" s="9">
        <v>0.0</v>
      </c>
      <c r="P45" s="9">
        <v>0.0</v>
      </c>
      <c r="Q45" s="9">
        <v>0.0</v>
      </c>
      <c r="R45" s="4"/>
      <c r="S45" s="46"/>
      <c r="T45" s="4"/>
      <c r="U45" s="4"/>
      <c r="V45" s="4"/>
      <c r="W45" s="4"/>
      <c r="X45" s="4"/>
      <c r="Y45" s="4"/>
      <c r="Z45" s="4"/>
    </row>
    <row r="46" ht="15.75" customHeight="1">
      <c r="A46" s="8">
        <f>Kontoplan!B36</f>
        <v>6571</v>
      </c>
      <c r="B46" s="8" t="str">
        <f>Kontoplan!C36</f>
        <v>Drakter</v>
      </c>
      <c r="C46" s="9"/>
      <c r="D46" s="9"/>
      <c r="E46" s="16">
        <f t="shared" si="3"/>
        <v>0</v>
      </c>
      <c r="F46" s="9">
        <v>0.0</v>
      </c>
      <c r="G46" s="9">
        <v>0.0</v>
      </c>
      <c r="H46" s="9">
        <v>0.0</v>
      </c>
      <c r="I46" s="9">
        <v>0.0</v>
      </c>
      <c r="J46" s="9">
        <v>0.0</v>
      </c>
      <c r="K46" s="9">
        <v>0.0</v>
      </c>
      <c r="L46" s="9">
        <v>0.0</v>
      </c>
      <c r="M46" s="9">
        <v>0.0</v>
      </c>
      <c r="N46" s="9">
        <v>0.0</v>
      </c>
      <c r="O46" s="9">
        <v>0.0</v>
      </c>
      <c r="P46" s="9">
        <v>0.0</v>
      </c>
      <c r="Q46" s="9">
        <v>0.0</v>
      </c>
      <c r="R46" s="4"/>
      <c r="S46" s="46"/>
      <c r="T46" s="4"/>
      <c r="U46" s="4"/>
      <c r="V46" s="4"/>
      <c r="W46" s="4"/>
      <c r="X46" s="4"/>
      <c r="Y46" s="4"/>
      <c r="Z46" s="4"/>
    </row>
    <row r="47" ht="15.75" customHeight="1">
      <c r="A47" s="8">
        <f>Kontoplan!B37</f>
        <v>6572</v>
      </c>
      <c r="B47" s="8" t="str">
        <f>Kontoplan!C37</f>
        <v>Annet klær</v>
      </c>
      <c r="C47" s="9"/>
      <c r="D47" s="9"/>
      <c r="E47" s="16">
        <f t="shared" si="3"/>
        <v>0</v>
      </c>
      <c r="F47" s="9">
        <v>0.0</v>
      </c>
      <c r="G47" s="9">
        <v>0.0</v>
      </c>
      <c r="H47" s="9">
        <v>0.0</v>
      </c>
      <c r="I47" s="9">
        <v>0.0</v>
      </c>
      <c r="J47" s="9">
        <v>0.0</v>
      </c>
      <c r="K47" s="9">
        <v>0.0</v>
      </c>
      <c r="L47" s="9">
        <v>0.0</v>
      </c>
      <c r="M47" s="9">
        <v>0.0</v>
      </c>
      <c r="N47" s="9">
        <v>0.0</v>
      </c>
      <c r="O47" s="9">
        <v>0.0</v>
      </c>
      <c r="P47" s="9">
        <v>0.0</v>
      </c>
      <c r="Q47" s="9">
        <v>0.0</v>
      </c>
      <c r="R47" s="4"/>
      <c r="S47" s="46"/>
      <c r="T47" s="4"/>
      <c r="U47" s="4"/>
      <c r="V47" s="4"/>
      <c r="W47" s="4"/>
      <c r="X47" s="4"/>
      <c r="Y47" s="4"/>
      <c r="Z47" s="4"/>
    </row>
    <row r="48" ht="15.75" customHeight="1">
      <c r="A48" s="8">
        <f>Kontoplan!B38</f>
        <v>6620</v>
      </c>
      <c r="B48" s="8" t="str">
        <f>Kontoplan!C38</f>
        <v>Reparasjon og vedlikehold</v>
      </c>
      <c r="C48" s="9"/>
      <c r="D48" s="9"/>
      <c r="E48" s="16">
        <f t="shared" si="3"/>
        <v>16500</v>
      </c>
      <c r="F48" s="9">
        <v>0.0</v>
      </c>
      <c r="G48" s="9">
        <v>0.0</v>
      </c>
      <c r="H48" s="9">
        <v>0.0</v>
      </c>
      <c r="I48" s="9">
        <v>2500.0</v>
      </c>
      <c r="J48" s="9">
        <v>0.0</v>
      </c>
      <c r="K48" s="9">
        <v>2000.0</v>
      </c>
      <c r="L48" s="9">
        <v>10000.0</v>
      </c>
      <c r="M48" s="9">
        <v>0.0</v>
      </c>
      <c r="N48" s="9">
        <v>0.0</v>
      </c>
      <c r="O48" s="9">
        <v>2000.0</v>
      </c>
      <c r="P48" s="9">
        <v>0.0</v>
      </c>
      <c r="Q48" s="9">
        <v>0.0</v>
      </c>
      <c r="R48" s="4"/>
      <c r="S48" s="46"/>
      <c r="T48" s="4"/>
      <c r="U48" s="4"/>
      <c r="V48" s="4"/>
      <c r="W48" s="4"/>
      <c r="X48" s="4"/>
      <c r="Y48" s="4"/>
      <c r="Z48" s="4"/>
    </row>
    <row r="49" ht="15.75" customHeight="1">
      <c r="A49" s="8">
        <f>Kontoplan!B39</f>
        <v>6705</v>
      </c>
      <c r="B49" s="8" t="str">
        <f>Kontoplan!C39</f>
        <v>Regnskapshonorar</v>
      </c>
      <c r="C49" s="9"/>
      <c r="D49" s="9"/>
      <c r="E49" s="16">
        <f t="shared" si="3"/>
        <v>0</v>
      </c>
      <c r="F49" s="9">
        <v>0.0</v>
      </c>
      <c r="G49" s="9">
        <v>0.0</v>
      </c>
      <c r="H49" s="9">
        <v>0.0</v>
      </c>
      <c r="I49" s="9">
        <v>0.0</v>
      </c>
      <c r="J49" s="9">
        <v>0.0</v>
      </c>
      <c r="K49" s="9">
        <v>0.0</v>
      </c>
      <c r="L49" s="9">
        <v>0.0</v>
      </c>
      <c r="M49" s="9">
        <v>0.0</v>
      </c>
      <c r="N49" s="9">
        <v>0.0</v>
      </c>
      <c r="O49" s="9">
        <v>0.0</v>
      </c>
      <c r="P49" s="9">
        <v>0.0</v>
      </c>
      <c r="Q49" s="9">
        <v>0.0</v>
      </c>
      <c r="R49" s="4"/>
      <c r="S49" s="46"/>
      <c r="T49" s="4"/>
      <c r="U49" s="4"/>
      <c r="V49" s="4"/>
      <c r="W49" s="4"/>
      <c r="X49" s="4"/>
      <c r="Y49" s="4"/>
      <c r="Z49" s="4"/>
    </row>
    <row r="50" ht="15.75" customHeight="1">
      <c r="A50" s="8">
        <f>Kontoplan!B40</f>
        <v>6710</v>
      </c>
      <c r="B50" s="8" t="str">
        <f>Kontoplan!C40</f>
        <v>Dommerhonorar</v>
      </c>
      <c r="C50" s="9"/>
      <c r="D50" s="9"/>
      <c r="E50" s="16">
        <f t="shared" si="3"/>
        <v>0</v>
      </c>
      <c r="F50" s="9">
        <v>0.0</v>
      </c>
      <c r="G50" s="9">
        <v>0.0</v>
      </c>
      <c r="H50" s="9">
        <v>0.0</v>
      </c>
      <c r="I50" s="9">
        <v>0.0</v>
      </c>
      <c r="J50" s="9">
        <v>0.0</v>
      </c>
      <c r="K50" s="9">
        <v>0.0</v>
      </c>
      <c r="L50" s="9">
        <v>0.0</v>
      </c>
      <c r="M50" s="9">
        <v>0.0</v>
      </c>
      <c r="N50" s="9">
        <v>0.0</v>
      </c>
      <c r="O50" s="9">
        <v>0.0</v>
      </c>
      <c r="P50" s="9">
        <v>0.0</v>
      </c>
      <c r="Q50" s="9">
        <v>0.0</v>
      </c>
      <c r="R50" s="4"/>
      <c r="S50" s="46"/>
      <c r="T50" s="4"/>
      <c r="U50" s="4"/>
      <c r="V50" s="4"/>
      <c r="W50" s="4"/>
      <c r="X50" s="4"/>
      <c r="Y50" s="4"/>
      <c r="Z50" s="4"/>
    </row>
    <row r="51" ht="15.75" customHeight="1">
      <c r="A51" s="8">
        <f>Kontoplan!B41</f>
        <v>6711</v>
      </c>
      <c r="B51" s="8" t="str">
        <f>Kontoplan!C41</f>
        <v>Trenerhonorar</v>
      </c>
      <c r="C51" s="9"/>
      <c r="D51" s="9"/>
      <c r="E51" s="16">
        <f t="shared" si="3"/>
        <v>0</v>
      </c>
      <c r="F51" s="9">
        <v>0.0</v>
      </c>
      <c r="G51" s="9">
        <v>0.0</v>
      </c>
      <c r="H51" s="9">
        <v>0.0</v>
      </c>
      <c r="I51" s="9">
        <v>0.0</v>
      </c>
      <c r="J51" s="9">
        <v>0.0</v>
      </c>
      <c r="K51" s="9">
        <v>0.0</v>
      </c>
      <c r="L51" s="9">
        <v>0.0</v>
      </c>
      <c r="M51" s="9">
        <v>0.0</v>
      </c>
      <c r="N51" s="9">
        <v>0.0</v>
      </c>
      <c r="O51" s="9">
        <v>0.0</v>
      </c>
      <c r="P51" s="9">
        <v>0.0</v>
      </c>
      <c r="Q51" s="9">
        <v>0.0</v>
      </c>
      <c r="R51" s="4"/>
      <c r="S51" s="46"/>
      <c r="T51" s="4"/>
      <c r="U51" s="4"/>
      <c r="V51" s="4"/>
      <c r="W51" s="4"/>
      <c r="X51" s="4"/>
      <c r="Y51" s="4"/>
      <c r="Z51" s="4"/>
    </row>
    <row r="52" ht="15.75" customHeight="1">
      <c r="A52" s="8">
        <f>Kontoplan!B42</f>
        <v>6800</v>
      </c>
      <c r="B52" s="8" t="str">
        <f>Kontoplan!C42</f>
        <v>Kontorrekvisita</v>
      </c>
      <c r="C52" s="9"/>
      <c r="D52" s="9"/>
      <c r="E52" s="16">
        <f t="shared" si="3"/>
        <v>0</v>
      </c>
      <c r="F52" s="9">
        <v>0.0</v>
      </c>
      <c r="G52" s="9">
        <v>0.0</v>
      </c>
      <c r="H52" s="9">
        <v>0.0</v>
      </c>
      <c r="I52" s="9">
        <v>0.0</v>
      </c>
      <c r="J52" s="9">
        <v>0.0</v>
      </c>
      <c r="K52" s="9">
        <v>0.0</v>
      </c>
      <c r="L52" s="9">
        <v>0.0</v>
      </c>
      <c r="M52" s="9">
        <v>0.0</v>
      </c>
      <c r="N52" s="9">
        <v>0.0</v>
      </c>
      <c r="O52" s="9">
        <v>0.0</v>
      </c>
      <c r="P52" s="9">
        <v>0.0</v>
      </c>
      <c r="Q52" s="9">
        <v>0.0</v>
      </c>
      <c r="R52" s="4"/>
      <c r="S52" s="46"/>
      <c r="T52" s="4"/>
      <c r="U52" s="4"/>
      <c r="V52" s="4"/>
      <c r="W52" s="4"/>
      <c r="X52" s="4"/>
      <c r="Y52" s="4"/>
      <c r="Z52" s="4"/>
    </row>
    <row r="53" ht="15.75" customHeight="1">
      <c r="A53" s="8">
        <f>Kontoplan!B43</f>
        <v>6810</v>
      </c>
      <c r="B53" s="8" t="str">
        <f>Kontoplan!C43</f>
        <v>Datakostnad</v>
      </c>
      <c r="C53" s="9"/>
      <c r="D53" s="9"/>
      <c r="E53" s="16">
        <f t="shared" si="3"/>
        <v>0</v>
      </c>
      <c r="F53" s="9">
        <v>0.0</v>
      </c>
      <c r="G53" s="9">
        <v>0.0</v>
      </c>
      <c r="H53" s="9">
        <v>0.0</v>
      </c>
      <c r="I53" s="9">
        <v>0.0</v>
      </c>
      <c r="J53" s="9">
        <v>0.0</v>
      </c>
      <c r="K53" s="9">
        <v>0.0</v>
      </c>
      <c r="L53" s="9">
        <v>0.0</v>
      </c>
      <c r="M53" s="9">
        <v>0.0</v>
      </c>
      <c r="N53" s="9">
        <v>0.0</v>
      </c>
      <c r="O53" s="9">
        <v>0.0</v>
      </c>
      <c r="P53" s="9">
        <v>0.0</v>
      </c>
      <c r="Q53" s="9">
        <v>0.0</v>
      </c>
      <c r="R53" s="4"/>
      <c r="S53" s="46"/>
      <c r="T53" s="4"/>
      <c r="U53" s="4"/>
      <c r="V53" s="4"/>
      <c r="W53" s="4"/>
      <c r="X53" s="4"/>
      <c r="Y53" s="4"/>
      <c r="Z53" s="4"/>
    </row>
    <row r="54" ht="15.75" customHeight="1">
      <c r="A54" s="8">
        <f>Kontoplan!B44</f>
        <v>6860</v>
      </c>
      <c r="B54" s="8" t="str">
        <f>Kontoplan!C44</f>
        <v>Møte, kurs, oppdatering o.l</v>
      </c>
      <c r="C54" s="9"/>
      <c r="D54" s="9"/>
      <c r="E54" s="16">
        <f t="shared" si="3"/>
        <v>8500</v>
      </c>
      <c r="F54" s="9">
        <v>7000.0</v>
      </c>
      <c r="G54" s="9">
        <v>0.0</v>
      </c>
      <c r="H54" s="9">
        <v>0.0</v>
      </c>
      <c r="I54" s="9">
        <v>0.0</v>
      </c>
      <c r="J54" s="9">
        <v>0.0</v>
      </c>
      <c r="K54" s="9">
        <v>0.0</v>
      </c>
      <c r="L54" s="9">
        <v>0.0</v>
      </c>
      <c r="M54" s="9">
        <v>0.0</v>
      </c>
      <c r="N54" s="9">
        <v>1500.0</v>
      </c>
      <c r="O54" s="9">
        <v>0.0</v>
      </c>
      <c r="P54" s="9">
        <v>0.0</v>
      </c>
      <c r="Q54" s="9">
        <v>0.0</v>
      </c>
      <c r="R54" s="4"/>
      <c r="S54" s="46"/>
      <c r="T54" s="4"/>
      <c r="U54" s="4"/>
      <c r="V54" s="4"/>
      <c r="W54" s="4"/>
      <c r="X54" s="4"/>
      <c r="Y54" s="4"/>
      <c r="Z54" s="4"/>
    </row>
    <row r="55" ht="15.75" customHeight="1">
      <c r="A55" s="8">
        <f>Kontoplan!B45</f>
        <v>6900</v>
      </c>
      <c r="B55" s="8" t="str">
        <f>Kontoplan!C45</f>
        <v>Mobil</v>
      </c>
      <c r="C55" s="9"/>
      <c r="D55" s="9"/>
      <c r="E55" s="16">
        <f t="shared" si="3"/>
        <v>0</v>
      </c>
      <c r="F55" s="9">
        <v>0.0</v>
      </c>
      <c r="G55" s="9">
        <v>0.0</v>
      </c>
      <c r="H55" s="9">
        <v>0.0</v>
      </c>
      <c r="I55" s="9">
        <v>0.0</v>
      </c>
      <c r="J55" s="9">
        <v>0.0</v>
      </c>
      <c r="K55" s="9">
        <v>0.0</v>
      </c>
      <c r="L55" s="9">
        <v>0.0</v>
      </c>
      <c r="M55" s="9">
        <v>0.0</v>
      </c>
      <c r="N55" s="9">
        <v>0.0</v>
      </c>
      <c r="O55" s="9">
        <v>0.0</v>
      </c>
      <c r="P55" s="9">
        <v>0.0</v>
      </c>
      <c r="Q55" s="9">
        <v>0.0</v>
      </c>
      <c r="R55" s="4"/>
      <c r="S55" s="46"/>
      <c r="T55" s="4"/>
      <c r="U55" s="4"/>
      <c r="V55" s="4"/>
      <c r="W55" s="4"/>
      <c r="X55" s="4"/>
      <c r="Y55" s="4"/>
      <c r="Z55" s="4"/>
    </row>
    <row r="56" ht="15.75" customHeight="1">
      <c r="A56" s="8">
        <f>Kontoplan!B46</f>
        <v>7140</v>
      </c>
      <c r="B56" s="8" t="str">
        <f>Kontoplan!C46</f>
        <v>Reisekostnad idrett</v>
      </c>
      <c r="C56" s="9"/>
      <c r="D56" s="9"/>
      <c r="E56" s="16">
        <f t="shared" si="3"/>
        <v>35500</v>
      </c>
      <c r="F56" s="9">
        <v>0.0</v>
      </c>
      <c r="G56" s="9">
        <v>0.0</v>
      </c>
      <c r="H56" s="9">
        <v>0.0</v>
      </c>
      <c r="I56" s="9">
        <v>3000.0</v>
      </c>
      <c r="J56" s="9">
        <v>0.0</v>
      </c>
      <c r="K56" s="9">
        <v>22500.0</v>
      </c>
      <c r="L56" s="9">
        <v>0.0</v>
      </c>
      <c r="M56" s="9">
        <v>5000.0</v>
      </c>
      <c r="N56" s="9">
        <v>5000.0</v>
      </c>
      <c r="O56" s="9">
        <v>0.0</v>
      </c>
      <c r="P56" s="9">
        <v>0.0</v>
      </c>
      <c r="Q56" s="9">
        <v>0.0</v>
      </c>
      <c r="R56" s="4"/>
      <c r="S56" s="46"/>
      <c r="T56" s="4"/>
      <c r="U56" s="4"/>
      <c r="V56" s="4"/>
      <c r="W56" s="4"/>
      <c r="X56" s="4"/>
      <c r="Y56" s="4"/>
      <c r="Z56" s="4"/>
    </row>
    <row r="57" ht="15.75" customHeight="1">
      <c r="A57" s="8">
        <f>Kontoplan!B47</f>
        <v>7141</v>
      </c>
      <c r="B57" s="8" t="str">
        <f>Kontoplan!C47</f>
        <v>Reisekostnad annet</v>
      </c>
      <c r="C57" s="9"/>
      <c r="D57" s="9"/>
      <c r="E57" s="16">
        <f t="shared" si="3"/>
        <v>0</v>
      </c>
      <c r="F57" s="9">
        <v>0.0</v>
      </c>
      <c r="G57" s="9">
        <v>0.0</v>
      </c>
      <c r="H57" s="9">
        <v>0.0</v>
      </c>
      <c r="I57" s="9">
        <v>0.0</v>
      </c>
      <c r="J57" s="9">
        <v>0.0</v>
      </c>
      <c r="K57" s="9">
        <v>0.0</v>
      </c>
      <c r="L57" s="9">
        <v>0.0</v>
      </c>
      <c r="M57" s="9">
        <v>0.0</v>
      </c>
      <c r="N57" s="9">
        <v>0.0</v>
      </c>
      <c r="O57" s="9">
        <v>0.0</v>
      </c>
      <c r="P57" s="9">
        <v>0.0</v>
      </c>
      <c r="Q57" s="9">
        <v>0.0</v>
      </c>
      <c r="R57" s="4"/>
      <c r="S57" s="46"/>
      <c r="T57" s="4"/>
      <c r="U57" s="4"/>
      <c r="V57" s="4"/>
      <c r="W57" s="4"/>
      <c r="X57" s="4"/>
      <c r="Y57" s="4"/>
      <c r="Z57" s="4"/>
    </row>
    <row r="58" ht="15.75" customHeight="1">
      <c r="A58" s="8">
        <f>Kontoplan!B48</f>
        <v>7310</v>
      </c>
      <c r="B58" s="8" t="str">
        <f>Kontoplan!C48</f>
        <v>Arrangement, idrett</v>
      </c>
      <c r="C58" s="9"/>
      <c r="D58" s="9"/>
      <c r="E58" s="16">
        <f t="shared" si="3"/>
        <v>0</v>
      </c>
      <c r="F58" s="9">
        <v>0.0</v>
      </c>
      <c r="G58" s="9">
        <v>0.0</v>
      </c>
      <c r="H58" s="9">
        <v>0.0</v>
      </c>
      <c r="I58" s="9">
        <v>0.0</v>
      </c>
      <c r="J58" s="9">
        <v>0.0</v>
      </c>
      <c r="K58" s="9">
        <v>0.0</v>
      </c>
      <c r="L58" s="9">
        <v>0.0</v>
      </c>
      <c r="M58" s="9">
        <v>0.0</v>
      </c>
      <c r="N58" s="9">
        <v>0.0</v>
      </c>
      <c r="O58" s="9">
        <v>0.0</v>
      </c>
      <c r="P58" s="9">
        <v>0.0</v>
      </c>
      <c r="Q58" s="9">
        <v>0.0</v>
      </c>
      <c r="R58" s="4"/>
      <c r="S58" s="46"/>
      <c r="T58" s="4"/>
      <c r="U58" s="4"/>
      <c r="V58" s="4"/>
      <c r="W58" s="4"/>
      <c r="X58" s="4"/>
      <c r="Y58" s="4"/>
      <c r="Z58" s="4"/>
    </row>
    <row r="59" ht="15.75" customHeight="1">
      <c r="A59" s="8">
        <f>Kontoplan!B49</f>
        <v>7315</v>
      </c>
      <c r="B59" s="8" t="str">
        <f>Kontoplan!C49</f>
        <v>Arrangement, ikke idrett</v>
      </c>
      <c r="C59" s="9"/>
      <c r="D59" s="9"/>
      <c r="E59" s="16">
        <f t="shared" si="3"/>
        <v>37000</v>
      </c>
      <c r="F59" s="9">
        <v>0.0</v>
      </c>
      <c r="G59" s="9">
        <v>5000.0</v>
      </c>
      <c r="H59" s="9">
        <v>0.0</v>
      </c>
      <c r="I59" s="9">
        <v>0.0</v>
      </c>
      <c r="J59" s="9">
        <v>0.0</v>
      </c>
      <c r="K59" s="9">
        <v>0.0</v>
      </c>
      <c r="L59" s="9">
        <v>0.0</v>
      </c>
      <c r="M59" s="9">
        <v>0.0</v>
      </c>
      <c r="N59" s="9">
        <v>0.0</v>
      </c>
      <c r="O59" s="9">
        <v>2000.0</v>
      </c>
      <c r="P59" s="9">
        <v>0.0</v>
      </c>
      <c r="Q59" s="9">
        <v>30000.0</v>
      </c>
      <c r="R59" s="4"/>
      <c r="S59" s="46"/>
      <c r="T59" s="4"/>
      <c r="U59" s="4"/>
      <c r="V59" s="4"/>
      <c r="W59" s="4"/>
      <c r="X59" s="4"/>
      <c r="Y59" s="4"/>
      <c r="Z59" s="4"/>
    </row>
    <row r="60" ht="15.75" customHeight="1">
      <c r="A60" s="8">
        <f>Kontoplan!B50</f>
        <v>7320</v>
      </c>
      <c r="B60" s="8" t="str">
        <f>Kontoplan!C50</f>
        <v>Markedsføring</v>
      </c>
      <c r="C60" s="9"/>
      <c r="D60" s="9"/>
      <c r="E60" s="16">
        <f t="shared" si="3"/>
        <v>0</v>
      </c>
      <c r="F60" s="9">
        <v>0.0</v>
      </c>
      <c r="G60" s="9">
        <v>0.0</v>
      </c>
      <c r="H60" s="9">
        <v>0.0</v>
      </c>
      <c r="I60" s="9">
        <v>0.0</v>
      </c>
      <c r="J60" s="9">
        <v>0.0</v>
      </c>
      <c r="K60" s="9">
        <v>0.0</v>
      </c>
      <c r="L60" s="9">
        <v>0.0</v>
      </c>
      <c r="M60" s="9">
        <v>0.0</v>
      </c>
      <c r="N60" s="9">
        <v>0.0</v>
      </c>
      <c r="O60" s="9">
        <v>0.0</v>
      </c>
      <c r="P60" s="9">
        <v>0.0</v>
      </c>
      <c r="Q60" s="9">
        <v>0.0</v>
      </c>
      <c r="R60" s="4"/>
      <c r="S60" s="46"/>
      <c r="T60" s="4"/>
      <c r="U60" s="4"/>
      <c r="V60" s="4"/>
      <c r="W60" s="4"/>
      <c r="X60" s="4"/>
      <c r="Y60" s="4"/>
      <c r="Z60" s="4"/>
    </row>
    <row r="61" ht="15.75" customHeight="1">
      <c r="A61" s="8">
        <f>Kontoplan!B51</f>
        <v>7350</v>
      </c>
      <c r="B61" s="8" t="str">
        <f>Kontoplan!C51</f>
        <v>Representasjon</v>
      </c>
      <c r="C61" s="9"/>
      <c r="D61" s="9"/>
      <c r="E61" s="16">
        <f t="shared" si="3"/>
        <v>0</v>
      </c>
      <c r="F61" s="9">
        <v>0.0</v>
      </c>
      <c r="G61" s="9">
        <v>0.0</v>
      </c>
      <c r="H61" s="9">
        <v>0.0</v>
      </c>
      <c r="I61" s="9">
        <v>0.0</v>
      </c>
      <c r="J61" s="9">
        <v>0.0</v>
      </c>
      <c r="K61" s="9">
        <v>0.0</v>
      </c>
      <c r="L61" s="9">
        <v>0.0</v>
      </c>
      <c r="M61" s="9">
        <v>0.0</v>
      </c>
      <c r="N61" s="9">
        <v>0.0</v>
      </c>
      <c r="O61" s="9">
        <v>0.0</v>
      </c>
      <c r="P61" s="9">
        <v>0.0</v>
      </c>
      <c r="Q61" s="9">
        <v>0.0</v>
      </c>
      <c r="R61" s="4"/>
      <c r="S61" s="46"/>
      <c r="T61" s="4"/>
      <c r="U61" s="4"/>
      <c r="V61" s="4"/>
      <c r="W61" s="4"/>
      <c r="X61" s="4"/>
      <c r="Y61" s="4"/>
      <c r="Z61" s="4"/>
    </row>
    <row r="62" ht="15.75" customHeight="1">
      <c r="A62" s="8">
        <f>Kontoplan!B52</f>
        <v>7401</v>
      </c>
      <c r="B62" s="8" t="str">
        <f>Kontoplan!C52</f>
        <v>Bot</v>
      </c>
      <c r="C62" s="9"/>
      <c r="D62" s="9"/>
      <c r="E62" s="16">
        <f t="shared" si="3"/>
        <v>0</v>
      </c>
      <c r="F62" s="9">
        <v>0.0</v>
      </c>
      <c r="G62" s="9">
        <v>0.0</v>
      </c>
      <c r="H62" s="9">
        <v>0.0</v>
      </c>
      <c r="I62" s="9">
        <v>0.0</v>
      </c>
      <c r="J62" s="9">
        <v>0.0</v>
      </c>
      <c r="K62" s="9">
        <v>0.0</v>
      </c>
      <c r="L62" s="9">
        <v>0.0</v>
      </c>
      <c r="M62" s="9">
        <v>0.0</v>
      </c>
      <c r="N62" s="9">
        <v>0.0</v>
      </c>
      <c r="O62" s="9">
        <v>0.0</v>
      </c>
      <c r="P62" s="9">
        <v>0.0</v>
      </c>
      <c r="Q62" s="9">
        <v>0.0</v>
      </c>
      <c r="R62" s="4"/>
      <c r="S62" s="46"/>
      <c r="T62" s="4"/>
      <c r="U62" s="4"/>
      <c r="V62" s="4"/>
      <c r="W62" s="4"/>
      <c r="X62" s="4"/>
      <c r="Y62" s="4"/>
      <c r="Z62" s="4"/>
    </row>
    <row r="63" ht="15.75" customHeight="1">
      <c r="A63" s="8">
        <f>Kontoplan!B53</f>
        <v>7410</v>
      </c>
      <c r="B63" s="8" t="str">
        <f>Kontoplan!C53</f>
        <v>Kontingent</v>
      </c>
      <c r="C63" s="9"/>
      <c r="D63" s="9"/>
      <c r="E63" s="16">
        <f t="shared" si="3"/>
        <v>72600</v>
      </c>
      <c r="F63" s="9">
        <v>0.0</v>
      </c>
      <c r="G63" s="9">
        <v>0.0</v>
      </c>
      <c r="H63" s="9">
        <v>15400.0</v>
      </c>
      <c r="I63" s="9">
        <v>0.0</v>
      </c>
      <c r="J63" s="9">
        <v>18600.0</v>
      </c>
      <c r="K63" s="9">
        <v>29000.0</v>
      </c>
      <c r="L63" s="9">
        <v>0.0</v>
      </c>
      <c r="M63" s="9">
        <v>6600.0</v>
      </c>
      <c r="N63" s="9">
        <v>3000.0</v>
      </c>
      <c r="O63" s="9">
        <v>0.0</v>
      </c>
      <c r="P63" s="9">
        <v>0.0</v>
      </c>
      <c r="Q63" s="9">
        <v>0.0</v>
      </c>
      <c r="R63" s="4"/>
      <c r="S63" s="46"/>
      <c r="T63" s="4"/>
      <c r="U63" s="4"/>
      <c r="V63" s="4"/>
      <c r="W63" s="4"/>
      <c r="X63" s="4"/>
      <c r="Y63" s="4"/>
      <c r="Z63" s="4"/>
    </row>
    <row r="64" ht="15.75" customHeight="1">
      <c r="A64" s="8">
        <f>Kontoplan!B54</f>
        <v>7430</v>
      </c>
      <c r="B64" s="8" t="str">
        <f>Kontoplan!C54</f>
        <v>Gave</v>
      </c>
      <c r="C64" s="9"/>
      <c r="D64" s="9"/>
      <c r="E64" s="16">
        <f t="shared" si="3"/>
        <v>0</v>
      </c>
      <c r="F64" s="9">
        <v>0.0</v>
      </c>
      <c r="G64" s="9">
        <v>0.0</v>
      </c>
      <c r="H64" s="9">
        <v>0.0</v>
      </c>
      <c r="I64" s="9">
        <v>0.0</v>
      </c>
      <c r="J64" s="9">
        <v>0.0</v>
      </c>
      <c r="K64" s="9">
        <v>0.0</v>
      </c>
      <c r="L64" s="9">
        <v>0.0</v>
      </c>
      <c r="M64" s="9">
        <v>0.0</v>
      </c>
      <c r="N64" s="9">
        <v>0.0</v>
      </c>
      <c r="O64" s="9">
        <v>0.0</v>
      </c>
      <c r="P64" s="9">
        <v>0.0</v>
      </c>
      <c r="Q64" s="9">
        <v>0.0</v>
      </c>
      <c r="R64" s="4"/>
      <c r="S64" s="46"/>
      <c r="T64" s="4"/>
      <c r="U64" s="4"/>
      <c r="V64" s="4"/>
      <c r="W64" s="4"/>
      <c r="X64" s="4"/>
      <c r="Y64" s="4"/>
      <c r="Z64" s="4"/>
    </row>
    <row r="65" ht="15.75" customHeight="1">
      <c r="A65" s="8">
        <f>Kontoplan!B55</f>
        <v>7500</v>
      </c>
      <c r="B65" s="8" t="str">
        <f>Kontoplan!C55</f>
        <v>Forsikringspremie</v>
      </c>
      <c r="C65" s="9"/>
      <c r="D65" s="9"/>
      <c r="E65" s="16">
        <f t="shared" si="3"/>
        <v>5538</v>
      </c>
      <c r="F65" s="9">
        <v>0.0</v>
      </c>
      <c r="G65" s="9">
        <v>0.0</v>
      </c>
      <c r="H65" s="9">
        <v>0.0</v>
      </c>
      <c r="I65" s="9">
        <v>1950.0</v>
      </c>
      <c r="J65" s="9">
        <v>0.0</v>
      </c>
      <c r="K65" s="9">
        <v>3588.0</v>
      </c>
      <c r="L65" s="9">
        <v>0.0</v>
      </c>
      <c r="M65" s="9">
        <v>0.0</v>
      </c>
      <c r="N65" s="9">
        <v>0.0</v>
      </c>
      <c r="O65" s="9">
        <v>0.0</v>
      </c>
      <c r="P65" s="9">
        <v>0.0</v>
      </c>
      <c r="Q65" s="9">
        <v>0.0</v>
      </c>
      <c r="R65" s="4"/>
      <c r="S65" s="46"/>
      <c r="T65" s="4"/>
      <c r="U65" s="4"/>
      <c r="V65" s="4"/>
      <c r="W65" s="4"/>
      <c r="X65" s="4"/>
      <c r="Y65" s="4"/>
      <c r="Z65" s="4"/>
    </row>
    <row r="66" ht="15.75" customHeight="1">
      <c r="A66" s="8">
        <f>Kontoplan!B56</f>
        <v>7770</v>
      </c>
      <c r="B66" s="8" t="str">
        <f>Kontoplan!C56</f>
        <v>Bank og kortgebyr</v>
      </c>
      <c r="C66" s="9"/>
      <c r="D66" s="9"/>
      <c r="E66" s="16">
        <f t="shared" si="3"/>
        <v>0</v>
      </c>
      <c r="F66" s="9">
        <v>0.0</v>
      </c>
      <c r="G66" s="9">
        <v>0.0</v>
      </c>
      <c r="H66" s="9">
        <v>0.0</v>
      </c>
      <c r="I66" s="9">
        <v>0.0</v>
      </c>
      <c r="J66" s="9">
        <v>0.0</v>
      </c>
      <c r="K66" s="9">
        <v>0.0</v>
      </c>
      <c r="L66" s="9">
        <v>0.0</v>
      </c>
      <c r="M66" s="9">
        <v>0.0</v>
      </c>
      <c r="N66" s="9">
        <v>0.0</v>
      </c>
      <c r="O66" s="9">
        <v>0.0</v>
      </c>
      <c r="P66" s="9">
        <v>0.0</v>
      </c>
      <c r="Q66" s="9">
        <v>0.0</v>
      </c>
      <c r="R66" s="4"/>
      <c r="S66" s="46"/>
      <c r="T66" s="4"/>
      <c r="U66" s="4"/>
      <c r="V66" s="4"/>
      <c r="W66" s="4"/>
      <c r="X66" s="4"/>
      <c r="Y66" s="4"/>
      <c r="Z66" s="4"/>
    </row>
    <row r="67" ht="15.75" customHeight="1">
      <c r="A67" s="8">
        <f>Kontoplan!B57</f>
        <v>7791</v>
      </c>
      <c r="B67" s="8" t="str">
        <f>Kontoplan!C57</f>
        <v>Internstøtte grupper</v>
      </c>
      <c r="C67" s="9"/>
      <c r="D67" s="9"/>
      <c r="E67" s="16">
        <f t="shared" si="3"/>
        <v>0</v>
      </c>
      <c r="F67" s="9">
        <v>0.0</v>
      </c>
      <c r="G67" s="9">
        <v>0.0</v>
      </c>
      <c r="H67" s="9">
        <v>0.0</v>
      </c>
      <c r="I67" s="9">
        <v>0.0</v>
      </c>
      <c r="J67" s="9">
        <v>0.0</v>
      </c>
      <c r="K67" s="9">
        <v>0.0</v>
      </c>
      <c r="L67" s="9">
        <v>0.0</v>
      </c>
      <c r="M67" s="9">
        <v>0.0</v>
      </c>
      <c r="N67" s="9">
        <v>0.0</v>
      </c>
      <c r="O67" s="9">
        <v>0.0</v>
      </c>
      <c r="P67" s="9">
        <v>0.0</v>
      </c>
      <c r="Q67" s="9">
        <v>0.0</v>
      </c>
      <c r="R67" s="4"/>
      <c r="S67" s="46"/>
      <c r="T67" s="4"/>
      <c r="U67" s="4"/>
      <c r="V67" s="4"/>
      <c r="W67" s="4"/>
      <c r="X67" s="4"/>
      <c r="Y67" s="4"/>
      <c r="Z67" s="4"/>
    </row>
    <row r="68" ht="15.75" customHeight="1">
      <c r="A68" s="8">
        <f>Kontoplan!B58</f>
        <v>8050</v>
      </c>
      <c r="B68" s="8" t="str">
        <f>Kontoplan!C58</f>
        <v>Annen renteinntekt</v>
      </c>
      <c r="C68" s="9"/>
      <c r="D68" s="9"/>
      <c r="E68" s="16">
        <f t="shared" si="3"/>
        <v>0</v>
      </c>
      <c r="F68" s="9">
        <v>0.0</v>
      </c>
      <c r="G68" s="9">
        <v>0.0</v>
      </c>
      <c r="H68" s="9">
        <v>0.0</v>
      </c>
      <c r="I68" s="9">
        <v>0.0</v>
      </c>
      <c r="J68" s="9">
        <v>0.0</v>
      </c>
      <c r="K68" s="9">
        <v>0.0</v>
      </c>
      <c r="L68" s="9">
        <v>0.0</v>
      </c>
      <c r="M68" s="9">
        <v>0.0</v>
      </c>
      <c r="N68" s="9">
        <v>0.0</v>
      </c>
      <c r="O68" s="9">
        <v>0.0</v>
      </c>
      <c r="P68" s="9">
        <v>0.0</v>
      </c>
      <c r="Q68" s="9">
        <v>0.0</v>
      </c>
      <c r="R68" s="4"/>
      <c r="S68" s="46"/>
      <c r="T68" s="4"/>
      <c r="U68" s="4"/>
      <c r="V68" s="4"/>
      <c r="W68" s="4"/>
      <c r="X68" s="4"/>
      <c r="Y68" s="4"/>
      <c r="Z68" s="4"/>
    </row>
    <row r="69" ht="15.75" customHeight="1">
      <c r="A69" s="8">
        <f>Kontoplan!B59</f>
        <v>8150</v>
      </c>
      <c r="B69" s="8" t="str">
        <f>Kontoplan!C59</f>
        <v>Annen rentekostnad</v>
      </c>
      <c r="C69" s="9"/>
      <c r="D69" s="9"/>
      <c r="E69" s="16">
        <f t="shared" si="3"/>
        <v>0</v>
      </c>
      <c r="F69" s="9">
        <v>0.0</v>
      </c>
      <c r="G69" s="9">
        <v>0.0</v>
      </c>
      <c r="H69" s="9">
        <v>0.0</v>
      </c>
      <c r="I69" s="9">
        <v>0.0</v>
      </c>
      <c r="J69" s="9">
        <v>0.0</v>
      </c>
      <c r="K69" s="9">
        <v>0.0</v>
      </c>
      <c r="L69" s="9">
        <v>0.0</v>
      </c>
      <c r="M69" s="9">
        <v>0.0</v>
      </c>
      <c r="N69" s="9">
        <v>0.0</v>
      </c>
      <c r="O69" s="9">
        <v>0.0</v>
      </c>
      <c r="P69" s="9">
        <v>0.0</v>
      </c>
      <c r="Q69" s="9">
        <v>0.0</v>
      </c>
      <c r="R69" s="4"/>
      <c r="S69" s="46"/>
      <c r="T69" s="4"/>
      <c r="U69" s="4"/>
      <c r="V69" s="4"/>
      <c r="W69" s="4"/>
      <c r="X69" s="4"/>
      <c r="Y69" s="4"/>
      <c r="Z69" s="4"/>
    </row>
    <row r="70" ht="15.75" customHeight="1">
      <c r="A70" s="8">
        <f>Kontoplan!B60</f>
        <v>8170</v>
      </c>
      <c r="B70" s="8" t="str">
        <f>Kontoplan!C60</f>
        <v>Annen finanskostnad</v>
      </c>
      <c r="C70" s="9"/>
      <c r="D70" s="9"/>
      <c r="E70" s="16">
        <f t="shared" si="3"/>
        <v>0</v>
      </c>
      <c r="F70" s="9">
        <v>0.0</v>
      </c>
      <c r="G70" s="9">
        <v>0.0</v>
      </c>
      <c r="H70" s="9">
        <v>0.0</v>
      </c>
      <c r="I70" s="9">
        <v>0.0</v>
      </c>
      <c r="J70" s="9">
        <v>0.0</v>
      </c>
      <c r="K70" s="9">
        <v>0.0</v>
      </c>
      <c r="L70" s="9">
        <v>0.0</v>
      </c>
      <c r="M70" s="9">
        <v>0.0</v>
      </c>
      <c r="N70" s="9">
        <v>0.0</v>
      </c>
      <c r="O70" s="9">
        <v>0.0</v>
      </c>
      <c r="P70" s="9">
        <v>0.0</v>
      </c>
      <c r="Q70" s="9">
        <v>0.0</v>
      </c>
      <c r="R70" s="4"/>
      <c r="S70" s="46"/>
      <c r="T70" s="4"/>
      <c r="U70" s="4"/>
      <c r="V70" s="4"/>
      <c r="W70" s="4"/>
      <c r="X70" s="4"/>
      <c r="Y70" s="4"/>
      <c r="Z70" s="4"/>
    </row>
    <row r="71" ht="15.75" customHeight="1">
      <c r="A71" s="4"/>
      <c r="B71" s="4"/>
      <c r="C71" s="12"/>
      <c r="D71" s="12"/>
      <c r="E71" s="12"/>
      <c r="F71" s="12"/>
      <c r="G71" s="12"/>
      <c r="H71" s="12"/>
      <c r="I71" s="12"/>
      <c r="J71" s="12"/>
      <c r="K71" s="12"/>
      <c r="L71" s="12"/>
      <c r="M71" s="12"/>
      <c r="N71" s="12"/>
      <c r="O71" s="12"/>
      <c r="P71" s="12"/>
      <c r="Q71" s="12"/>
      <c r="R71" s="4"/>
      <c r="S71" s="4"/>
      <c r="T71" s="4"/>
      <c r="U71" s="4"/>
      <c r="V71" s="4"/>
      <c r="W71" s="4"/>
      <c r="X71" s="4"/>
      <c r="Y71" s="4"/>
      <c r="Z71" s="4"/>
    </row>
    <row r="72" ht="15.75" customHeight="1">
      <c r="A72" s="13" t="s">
        <v>32</v>
      </c>
      <c r="B72" s="14"/>
      <c r="C72" s="15">
        <f t="shared" ref="C72:Q72" si="4">SUM(C39:C71)</f>
        <v>0</v>
      </c>
      <c r="D72" s="15">
        <f t="shared" si="4"/>
        <v>0</v>
      </c>
      <c r="E72" s="16">
        <f t="shared" si="4"/>
        <v>239038</v>
      </c>
      <c r="F72" s="15">
        <f t="shared" si="4"/>
        <v>7000</v>
      </c>
      <c r="G72" s="15">
        <f t="shared" si="4"/>
        <v>25000</v>
      </c>
      <c r="H72" s="15">
        <f t="shared" si="4"/>
        <v>15400</v>
      </c>
      <c r="I72" s="15">
        <f t="shared" si="4"/>
        <v>23950</v>
      </c>
      <c r="J72" s="15">
        <f t="shared" si="4"/>
        <v>18600</v>
      </c>
      <c r="K72" s="15">
        <f t="shared" si="4"/>
        <v>61088</v>
      </c>
      <c r="L72" s="15">
        <f t="shared" si="4"/>
        <v>10000</v>
      </c>
      <c r="M72" s="15">
        <f t="shared" si="4"/>
        <v>11600</v>
      </c>
      <c r="N72" s="15">
        <f t="shared" si="4"/>
        <v>13400</v>
      </c>
      <c r="O72" s="15">
        <f t="shared" si="4"/>
        <v>19000</v>
      </c>
      <c r="P72" s="15">
        <f t="shared" si="4"/>
        <v>0</v>
      </c>
      <c r="Q72" s="15">
        <f t="shared" si="4"/>
        <v>34000</v>
      </c>
      <c r="R72" s="4"/>
      <c r="S72" s="46"/>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13" t="s">
        <v>33</v>
      </c>
      <c r="B74" s="14"/>
      <c r="C74" s="15">
        <f t="shared" ref="C74:Q74" si="5">C32+C72</f>
        <v>0</v>
      </c>
      <c r="D74" s="15">
        <f t="shared" si="5"/>
        <v>0</v>
      </c>
      <c r="E74" s="16">
        <f t="shared" si="5"/>
        <v>738</v>
      </c>
      <c r="F74" s="15">
        <f t="shared" si="5"/>
        <v>4000</v>
      </c>
      <c r="G74" s="15">
        <f t="shared" si="5"/>
        <v>-30500</v>
      </c>
      <c r="H74" s="15">
        <f t="shared" si="5"/>
        <v>-30600</v>
      </c>
      <c r="I74" s="15">
        <f t="shared" si="5"/>
        <v>12950</v>
      </c>
      <c r="J74" s="15">
        <f t="shared" si="5"/>
        <v>9000</v>
      </c>
      <c r="K74" s="15">
        <f t="shared" si="5"/>
        <v>33088</v>
      </c>
      <c r="L74" s="15">
        <f t="shared" si="5"/>
        <v>10000</v>
      </c>
      <c r="M74" s="15">
        <f t="shared" si="5"/>
        <v>6800</v>
      </c>
      <c r="N74" s="15">
        <f t="shared" si="5"/>
        <v>-29500</v>
      </c>
      <c r="O74" s="15">
        <f t="shared" si="5"/>
        <v>5500</v>
      </c>
      <c r="P74" s="15">
        <f t="shared" si="5"/>
        <v>0</v>
      </c>
      <c r="Q74" s="15">
        <f t="shared" si="5"/>
        <v>10000</v>
      </c>
      <c r="R74" s="4"/>
      <c r="S74" s="46"/>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paperSize="9" orientation="portrait"/>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2" width="24.78"/>
    <col customWidth="1" min="3" max="5" width="12.44"/>
    <col customWidth="1" min="6" max="17" width="10.0"/>
    <col customWidth="1" min="18" max="18" width="2.67"/>
    <col customWidth="1" min="19" max="19" width="83.33"/>
    <col customWidth="1" min="20" max="26" width="10.56"/>
  </cols>
  <sheetData>
    <row r="1" ht="15.75" customHeight="1">
      <c r="A1" s="19" t="s">
        <v>171</v>
      </c>
      <c r="B1" s="20"/>
      <c r="C1" s="20"/>
      <c r="D1" s="20"/>
      <c r="E1" s="20"/>
      <c r="F1" s="20"/>
      <c r="G1" s="20"/>
      <c r="H1" s="20"/>
      <c r="I1" s="20"/>
      <c r="J1" s="20"/>
      <c r="K1" s="20"/>
      <c r="L1" s="20"/>
      <c r="M1" s="20"/>
      <c r="N1" s="20"/>
      <c r="O1" s="20"/>
      <c r="P1" s="20"/>
      <c r="Q1" s="20"/>
      <c r="R1" s="20"/>
      <c r="S1" s="20"/>
      <c r="T1" s="4"/>
      <c r="U1" s="4"/>
      <c r="V1" s="4"/>
      <c r="W1" s="4"/>
      <c r="X1" s="4"/>
      <c r="Y1" s="4"/>
      <c r="Z1" s="4"/>
    </row>
    <row r="2" ht="15.75" customHeight="1">
      <c r="A2" s="21"/>
      <c r="T2" s="4"/>
      <c r="U2" s="4"/>
      <c r="V2" s="4"/>
      <c r="W2" s="4"/>
      <c r="X2" s="4"/>
      <c r="Y2" s="4"/>
      <c r="Z2" s="4"/>
    </row>
    <row r="3" ht="15.75" customHeight="1">
      <c r="A3" s="21"/>
      <c r="T3" s="4"/>
      <c r="U3" s="4"/>
      <c r="V3" s="4"/>
      <c r="W3" s="4"/>
      <c r="X3" s="4"/>
      <c r="Y3" s="4"/>
      <c r="Z3" s="4"/>
    </row>
    <row r="4" ht="15.75" customHeight="1">
      <c r="A4" s="47" t="str">
        <f>Forside!B4</f>
        <v>BI Athletics</v>
      </c>
      <c r="B4" s="20"/>
      <c r="C4" s="20"/>
      <c r="D4" s="20"/>
      <c r="E4" s="20"/>
      <c r="F4" s="20"/>
      <c r="G4" s="20"/>
      <c r="H4" s="20"/>
      <c r="I4" s="20"/>
      <c r="J4" s="20"/>
      <c r="K4" s="20"/>
      <c r="L4" s="20"/>
      <c r="M4" s="20"/>
      <c r="N4" s="20"/>
      <c r="O4" s="20"/>
      <c r="P4" s="20"/>
      <c r="Q4" s="20"/>
      <c r="R4" s="20"/>
      <c r="S4" s="20"/>
      <c r="T4" s="4"/>
      <c r="U4" s="4"/>
      <c r="V4" s="4"/>
      <c r="W4" s="4"/>
      <c r="X4" s="4"/>
      <c r="Y4" s="4"/>
      <c r="Z4" s="4"/>
    </row>
    <row r="5" ht="15.75" customHeight="1">
      <c r="A5" s="21"/>
      <c r="T5" s="4"/>
      <c r="U5" s="4"/>
      <c r="V5" s="4"/>
      <c r="W5" s="4"/>
      <c r="X5" s="4"/>
      <c r="Y5" s="4"/>
      <c r="Z5" s="4"/>
    </row>
    <row r="6" ht="15.75" customHeight="1">
      <c r="A6" s="21"/>
      <c r="T6" s="4"/>
      <c r="U6" s="4"/>
      <c r="V6" s="4"/>
      <c r="W6" s="4"/>
      <c r="X6" s="4"/>
      <c r="Y6" s="4"/>
      <c r="Z6" s="4"/>
    </row>
    <row r="7" ht="15.75" customHeight="1">
      <c r="A7" s="48" t="s">
        <v>162</v>
      </c>
      <c r="B7" s="2"/>
      <c r="C7" s="2"/>
      <c r="D7" s="2"/>
      <c r="E7" s="2"/>
      <c r="F7" s="2"/>
      <c r="G7" s="2"/>
      <c r="H7" s="2"/>
      <c r="I7" s="2"/>
      <c r="J7" s="2"/>
      <c r="K7" s="2"/>
      <c r="L7" s="2"/>
      <c r="M7" s="2"/>
      <c r="N7" s="2"/>
      <c r="O7" s="2"/>
      <c r="P7" s="2"/>
      <c r="Q7" s="2"/>
      <c r="R7" s="2"/>
      <c r="S7" s="2"/>
      <c r="T7" s="4"/>
      <c r="U7" s="4"/>
      <c r="V7" s="4"/>
      <c r="W7" s="4"/>
      <c r="X7" s="4"/>
      <c r="Y7" s="4"/>
      <c r="Z7" s="4"/>
    </row>
    <row r="8" ht="15.75" customHeight="1">
      <c r="A8" s="49" t="str">
        <f>MID(CELL("filename",A1),FIND("]",CELL("filename",A1))+1,255)</f>
        <v>#VALUE!</v>
      </c>
      <c r="B8" s="2"/>
      <c r="C8" s="2"/>
      <c r="D8" s="2"/>
      <c r="E8" s="2"/>
      <c r="F8" s="2"/>
      <c r="G8" s="2"/>
      <c r="H8" s="2"/>
      <c r="I8" s="2"/>
      <c r="J8" s="2"/>
      <c r="K8" s="2"/>
      <c r="L8" s="2"/>
      <c r="M8" s="2"/>
      <c r="N8" s="2"/>
      <c r="O8" s="2"/>
      <c r="P8" s="2"/>
      <c r="Q8" s="2"/>
      <c r="R8" s="2"/>
      <c r="S8" s="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5" t="s">
        <v>2</v>
      </c>
      <c r="B10" s="2"/>
      <c r="C10" s="2"/>
      <c r="D10" s="2"/>
      <c r="E10" s="2"/>
      <c r="F10" s="2"/>
      <c r="G10" s="2"/>
      <c r="H10" s="2"/>
      <c r="I10" s="2"/>
      <c r="J10" s="2"/>
      <c r="K10" s="2"/>
      <c r="L10" s="2"/>
      <c r="M10" s="2"/>
      <c r="N10" s="2"/>
      <c r="O10" s="2"/>
      <c r="P10" s="2"/>
      <c r="Q10" s="2"/>
      <c r="R10" s="2"/>
      <c r="S10" s="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6" t="s">
        <v>3</v>
      </c>
      <c r="B12" s="6" t="s">
        <v>4</v>
      </c>
      <c r="C12" s="6" t="s">
        <v>5</v>
      </c>
      <c r="D12" s="6" t="s">
        <v>6</v>
      </c>
      <c r="E12" s="7" t="s">
        <v>7</v>
      </c>
      <c r="F12" s="6" t="s">
        <v>172</v>
      </c>
      <c r="G12" s="6" t="s">
        <v>173</v>
      </c>
      <c r="H12" s="6" t="s">
        <v>174</v>
      </c>
      <c r="I12" s="6" t="s">
        <v>175</v>
      </c>
      <c r="J12" s="6" t="s">
        <v>176</v>
      </c>
      <c r="K12" s="6" t="s">
        <v>177</v>
      </c>
      <c r="L12" s="6" t="s">
        <v>178</v>
      </c>
      <c r="M12" s="6" t="s">
        <v>179</v>
      </c>
      <c r="N12" s="6" t="s">
        <v>180</v>
      </c>
      <c r="O12" s="6" t="s">
        <v>181</v>
      </c>
      <c r="P12" s="6" t="s">
        <v>182</v>
      </c>
      <c r="Q12" s="6" t="s">
        <v>183</v>
      </c>
      <c r="R12" s="45"/>
      <c r="S12" s="6" t="s">
        <v>184</v>
      </c>
      <c r="T12" s="4"/>
      <c r="U12" s="4"/>
      <c r="V12" s="4"/>
      <c r="W12" s="4"/>
      <c r="X12" s="4"/>
      <c r="Y12" s="4"/>
      <c r="Z12" s="4"/>
    </row>
    <row r="13" ht="15.75" customHeight="1">
      <c r="A13" s="8">
        <f>Kontoplan!B11</f>
        <v>3000</v>
      </c>
      <c r="B13" s="8" t="str">
        <f>Kontoplan!C11</f>
        <v>Salgsinntekter, avgiftspliktig</v>
      </c>
      <c r="C13" s="9"/>
      <c r="D13" s="9"/>
      <c r="E13" s="16">
        <f t="shared" ref="E13:E30" si="1">SUM(F13:Q13)</f>
        <v>0</v>
      </c>
      <c r="F13" s="9">
        <v>0.0</v>
      </c>
      <c r="G13" s="9">
        <v>0.0</v>
      </c>
      <c r="H13" s="9">
        <v>0.0</v>
      </c>
      <c r="I13" s="9">
        <v>0.0</v>
      </c>
      <c r="J13" s="9">
        <v>0.0</v>
      </c>
      <c r="K13" s="9">
        <v>0.0</v>
      </c>
      <c r="L13" s="9">
        <v>0.0</v>
      </c>
      <c r="M13" s="9">
        <v>0.0</v>
      </c>
      <c r="N13" s="9">
        <v>0.0</v>
      </c>
      <c r="O13" s="9">
        <v>0.0</v>
      </c>
      <c r="P13" s="9">
        <v>0.0</v>
      </c>
      <c r="Q13" s="9">
        <v>0.0</v>
      </c>
      <c r="R13" s="4"/>
      <c r="S13" s="46"/>
      <c r="T13" s="4"/>
      <c r="U13" s="4"/>
      <c r="V13" s="4"/>
      <c r="W13" s="4"/>
      <c r="X13" s="4"/>
      <c r="Y13" s="4"/>
      <c r="Z13" s="4"/>
    </row>
    <row r="14" ht="15.75" customHeight="1">
      <c r="A14" s="8">
        <f>Kontoplan!B12</f>
        <v>3009</v>
      </c>
      <c r="B14" s="8" t="str">
        <f>Kontoplan!C12</f>
        <v>Sponsorinntekt</v>
      </c>
      <c r="C14" s="9"/>
      <c r="D14" s="9"/>
      <c r="E14" s="16">
        <f t="shared" si="1"/>
        <v>0</v>
      </c>
      <c r="F14" s="9">
        <v>0.0</v>
      </c>
      <c r="G14" s="9">
        <v>0.0</v>
      </c>
      <c r="H14" s="9">
        <v>0.0</v>
      </c>
      <c r="I14" s="9">
        <v>0.0</v>
      </c>
      <c r="J14" s="9">
        <v>0.0</v>
      </c>
      <c r="K14" s="9">
        <v>0.0</v>
      </c>
      <c r="L14" s="9">
        <v>0.0</v>
      </c>
      <c r="M14" s="9">
        <v>0.0</v>
      </c>
      <c r="N14" s="9">
        <v>0.0</v>
      </c>
      <c r="O14" s="9">
        <v>0.0</v>
      </c>
      <c r="P14" s="9">
        <v>0.0</v>
      </c>
      <c r="Q14" s="9">
        <v>0.0</v>
      </c>
      <c r="R14" s="4"/>
      <c r="S14" s="46"/>
      <c r="T14" s="4"/>
      <c r="U14" s="4"/>
      <c r="V14" s="4"/>
      <c r="W14" s="4"/>
      <c r="X14" s="4"/>
      <c r="Y14" s="4"/>
      <c r="Z14" s="4"/>
    </row>
    <row r="15" ht="15.75" customHeight="1">
      <c r="A15" s="8">
        <f>Kontoplan!B13</f>
        <v>3100</v>
      </c>
      <c r="B15" s="8" t="str">
        <f>Kontoplan!C13</f>
        <v>Salgsinntekter, avgiftsfri</v>
      </c>
      <c r="C15" s="9"/>
      <c r="D15" s="9"/>
      <c r="E15" s="16">
        <f t="shared" si="1"/>
        <v>0</v>
      </c>
      <c r="F15" s="9">
        <v>0.0</v>
      </c>
      <c r="G15" s="9">
        <v>0.0</v>
      </c>
      <c r="H15" s="9">
        <v>0.0</v>
      </c>
      <c r="I15" s="9">
        <v>0.0</v>
      </c>
      <c r="J15" s="9">
        <v>0.0</v>
      </c>
      <c r="K15" s="9">
        <v>0.0</v>
      </c>
      <c r="L15" s="9">
        <v>0.0</v>
      </c>
      <c r="M15" s="9">
        <v>0.0</v>
      </c>
      <c r="N15" s="9">
        <v>0.0</v>
      </c>
      <c r="O15" s="9">
        <v>0.0</v>
      </c>
      <c r="P15" s="9">
        <v>0.0</v>
      </c>
      <c r="Q15" s="9">
        <v>0.0</v>
      </c>
      <c r="R15" s="4"/>
      <c r="S15" s="46"/>
      <c r="T15" s="4"/>
      <c r="U15" s="4"/>
      <c r="V15" s="4"/>
      <c r="W15" s="4"/>
      <c r="X15" s="4"/>
      <c r="Y15" s="4"/>
      <c r="Z15" s="4"/>
    </row>
    <row r="16" ht="15.75" customHeight="1">
      <c r="A16" s="8">
        <f>Kontoplan!B14</f>
        <v>3101</v>
      </c>
      <c r="B16" s="8" t="str">
        <f>Kontoplan!C14</f>
        <v>Dugnad</v>
      </c>
      <c r="C16" s="9"/>
      <c r="D16" s="9"/>
      <c r="E16" s="16">
        <f t="shared" si="1"/>
        <v>0</v>
      </c>
      <c r="F16" s="9">
        <v>0.0</v>
      </c>
      <c r="G16" s="9">
        <v>0.0</v>
      </c>
      <c r="H16" s="9">
        <v>0.0</v>
      </c>
      <c r="I16" s="9">
        <v>0.0</v>
      </c>
      <c r="J16" s="9">
        <v>0.0</v>
      </c>
      <c r="K16" s="9">
        <v>0.0</v>
      </c>
      <c r="L16" s="9">
        <v>0.0</v>
      </c>
      <c r="M16" s="9">
        <v>0.0</v>
      </c>
      <c r="N16" s="9">
        <v>0.0</v>
      </c>
      <c r="O16" s="9">
        <v>0.0</v>
      </c>
      <c r="P16" s="9">
        <v>0.0</v>
      </c>
      <c r="Q16" s="9">
        <v>0.0</v>
      </c>
      <c r="R16" s="4"/>
      <c r="S16" s="46"/>
      <c r="T16" s="4"/>
      <c r="U16" s="4"/>
      <c r="V16" s="4"/>
      <c r="W16" s="4"/>
      <c r="X16" s="4"/>
      <c r="Y16" s="4"/>
      <c r="Z16" s="4"/>
    </row>
    <row r="17" ht="15.75" customHeight="1">
      <c r="A17" s="8">
        <f>Kontoplan!B15</f>
        <v>3410</v>
      </c>
      <c r="B17" s="8" t="str">
        <f>Kontoplan!C15</f>
        <v>Tilskudd fra Oslo Kommune</v>
      </c>
      <c r="C17" s="9"/>
      <c r="D17" s="9"/>
      <c r="E17" s="16">
        <f t="shared" si="1"/>
        <v>0</v>
      </c>
      <c r="F17" s="9">
        <v>0.0</v>
      </c>
      <c r="G17" s="9">
        <v>0.0</v>
      </c>
      <c r="H17" s="9">
        <v>0.0</v>
      </c>
      <c r="I17" s="9">
        <v>0.0</v>
      </c>
      <c r="J17" s="9">
        <v>0.0</v>
      </c>
      <c r="K17" s="9">
        <v>0.0</v>
      </c>
      <c r="L17" s="9">
        <v>0.0</v>
      </c>
      <c r="M17" s="9">
        <v>0.0</v>
      </c>
      <c r="N17" s="9">
        <v>0.0</v>
      </c>
      <c r="O17" s="9">
        <v>0.0</v>
      </c>
      <c r="P17" s="9">
        <v>0.0</v>
      </c>
      <c r="Q17" s="9">
        <v>0.0</v>
      </c>
      <c r="R17" s="4"/>
      <c r="S17" s="46"/>
      <c r="T17" s="4"/>
      <c r="U17" s="4"/>
      <c r="V17" s="4"/>
      <c r="W17" s="4"/>
      <c r="X17" s="4"/>
      <c r="Y17" s="4"/>
      <c r="Z17" s="4"/>
    </row>
    <row r="18" ht="15.75" customHeight="1">
      <c r="A18" s="8">
        <f>Kontoplan!B16</f>
        <v>3420</v>
      </c>
      <c r="B18" s="8" t="str">
        <f>Kontoplan!C16</f>
        <v>Momskompensasjon</v>
      </c>
      <c r="C18" s="9"/>
      <c r="D18" s="9"/>
      <c r="E18" s="16">
        <f t="shared" si="1"/>
        <v>0</v>
      </c>
      <c r="F18" s="9">
        <v>0.0</v>
      </c>
      <c r="G18" s="9">
        <v>0.0</v>
      </c>
      <c r="H18" s="9">
        <v>0.0</v>
      </c>
      <c r="I18" s="9">
        <v>0.0</v>
      </c>
      <c r="J18" s="9">
        <v>0.0</v>
      </c>
      <c r="K18" s="9">
        <v>0.0</v>
      </c>
      <c r="L18" s="9">
        <v>0.0</v>
      </c>
      <c r="M18" s="9">
        <v>0.0</v>
      </c>
      <c r="N18" s="9">
        <v>0.0</v>
      </c>
      <c r="O18" s="9">
        <v>0.0</v>
      </c>
      <c r="P18" s="9">
        <v>0.0</v>
      </c>
      <c r="Q18" s="9">
        <v>0.0</v>
      </c>
      <c r="R18" s="4"/>
      <c r="S18" s="46"/>
      <c r="T18" s="4"/>
      <c r="U18" s="4"/>
      <c r="V18" s="4"/>
      <c r="W18" s="4"/>
      <c r="X18" s="4"/>
      <c r="Y18" s="4"/>
      <c r="Z18" s="4"/>
    </row>
    <row r="19" ht="15.75" customHeight="1">
      <c r="A19" s="8">
        <f>Kontoplan!B17</f>
        <v>3430</v>
      </c>
      <c r="B19" s="8" t="str">
        <f>Kontoplan!C17</f>
        <v>Grasrotandelen Norsk Tipping</v>
      </c>
      <c r="C19" s="9"/>
      <c r="D19" s="9"/>
      <c r="E19" s="16">
        <f t="shared" si="1"/>
        <v>0</v>
      </c>
      <c r="F19" s="9">
        <v>0.0</v>
      </c>
      <c r="G19" s="9">
        <v>0.0</v>
      </c>
      <c r="H19" s="9">
        <v>0.0</v>
      </c>
      <c r="I19" s="9">
        <v>0.0</v>
      </c>
      <c r="J19" s="9">
        <v>0.0</v>
      </c>
      <c r="K19" s="9">
        <v>0.0</v>
      </c>
      <c r="L19" s="9">
        <v>0.0</v>
      </c>
      <c r="M19" s="9">
        <v>0.0</v>
      </c>
      <c r="N19" s="9">
        <v>0.0</v>
      </c>
      <c r="O19" s="9">
        <v>0.0</v>
      </c>
      <c r="P19" s="9">
        <v>0.0</v>
      </c>
      <c r="Q19" s="9">
        <v>0.0</v>
      </c>
      <c r="R19" s="4"/>
      <c r="S19" s="46"/>
      <c r="T19" s="4"/>
      <c r="U19" s="4"/>
      <c r="V19" s="4"/>
      <c r="W19" s="4"/>
      <c r="X19" s="4"/>
      <c r="Y19" s="4"/>
      <c r="Z19" s="4"/>
    </row>
    <row r="20" ht="15.75" customHeight="1">
      <c r="A20" s="8">
        <f>Kontoplan!B18</f>
        <v>3900</v>
      </c>
      <c r="B20" s="8" t="str">
        <f>Kontoplan!C18</f>
        <v>Annen driftsrelatert inntekt</v>
      </c>
      <c r="C20" s="9"/>
      <c r="D20" s="9"/>
      <c r="E20" s="16">
        <f t="shared" si="1"/>
        <v>0</v>
      </c>
      <c r="F20" s="9">
        <v>0.0</v>
      </c>
      <c r="G20" s="9">
        <v>0.0</v>
      </c>
      <c r="H20" s="9">
        <v>0.0</v>
      </c>
      <c r="I20" s="9">
        <v>0.0</v>
      </c>
      <c r="J20" s="9">
        <v>0.0</v>
      </c>
      <c r="K20" s="9">
        <v>0.0</v>
      </c>
      <c r="L20" s="9">
        <v>0.0</v>
      </c>
      <c r="M20" s="9">
        <v>0.0</v>
      </c>
      <c r="N20" s="9">
        <v>0.0</v>
      </c>
      <c r="O20" s="9">
        <v>0.0</v>
      </c>
      <c r="P20" s="9">
        <v>0.0</v>
      </c>
      <c r="Q20" s="9">
        <v>0.0</v>
      </c>
      <c r="R20" s="4"/>
      <c r="S20" s="46"/>
      <c r="T20" s="4"/>
      <c r="U20" s="4"/>
      <c r="V20" s="4"/>
      <c r="W20" s="4"/>
      <c r="X20" s="4"/>
      <c r="Y20" s="4"/>
      <c r="Z20" s="4"/>
    </row>
    <row r="21" ht="15.75" customHeight="1">
      <c r="A21" s="8">
        <f>Kontoplan!B19</f>
        <v>3901</v>
      </c>
      <c r="B21" s="8" t="str">
        <f>Kontoplan!C19</f>
        <v>Internstøtte BI Athletics</v>
      </c>
      <c r="C21" s="9"/>
      <c r="D21" s="9"/>
      <c r="E21" s="16">
        <f t="shared" si="1"/>
        <v>0</v>
      </c>
      <c r="F21" s="9">
        <v>0.0</v>
      </c>
      <c r="G21" s="9">
        <v>0.0</v>
      </c>
      <c r="H21" s="9">
        <v>0.0</v>
      </c>
      <c r="I21" s="9">
        <v>0.0</v>
      </c>
      <c r="J21" s="9">
        <v>0.0</v>
      </c>
      <c r="K21" s="9">
        <v>0.0</v>
      </c>
      <c r="L21" s="9">
        <v>0.0</v>
      </c>
      <c r="M21" s="9">
        <v>0.0</v>
      </c>
      <c r="N21" s="9">
        <v>0.0</v>
      </c>
      <c r="O21" s="9">
        <v>0.0</v>
      </c>
      <c r="P21" s="9">
        <v>0.0</v>
      </c>
      <c r="Q21" s="9">
        <v>0.0</v>
      </c>
      <c r="R21" s="4"/>
      <c r="S21" s="46"/>
      <c r="T21" s="4"/>
      <c r="U21" s="4"/>
      <c r="V21" s="4"/>
      <c r="W21" s="4"/>
      <c r="X21" s="4"/>
      <c r="Y21" s="4"/>
      <c r="Z21" s="4"/>
    </row>
    <row r="22" ht="15.75" customHeight="1">
      <c r="A22" s="8">
        <f>Kontoplan!B20</f>
        <v>3920</v>
      </c>
      <c r="B22" s="8" t="str">
        <f>Kontoplan!C20</f>
        <v>Medlemskontingent</v>
      </c>
      <c r="C22" s="9"/>
      <c r="D22" s="9"/>
      <c r="E22" s="16">
        <f t="shared" si="1"/>
        <v>0</v>
      </c>
      <c r="F22" s="9">
        <v>0.0</v>
      </c>
      <c r="G22" s="9">
        <v>0.0</v>
      </c>
      <c r="H22" s="9">
        <v>0.0</v>
      </c>
      <c r="I22" s="9">
        <v>0.0</v>
      </c>
      <c r="J22" s="9">
        <v>0.0</v>
      </c>
      <c r="K22" s="9">
        <v>0.0</v>
      </c>
      <c r="L22" s="9">
        <v>0.0</v>
      </c>
      <c r="M22" s="9">
        <v>0.0</v>
      </c>
      <c r="N22" s="9">
        <v>0.0</v>
      </c>
      <c r="O22" s="9">
        <v>0.0</v>
      </c>
      <c r="P22" s="9">
        <v>0.0</v>
      </c>
      <c r="Q22" s="9">
        <v>0.0</v>
      </c>
      <c r="R22" s="4"/>
      <c r="S22" s="46"/>
      <c r="T22" s="4"/>
      <c r="U22" s="4"/>
      <c r="V22" s="4"/>
      <c r="W22" s="4"/>
      <c r="X22" s="4"/>
      <c r="Y22" s="4"/>
      <c r="Z22" s="4"/>
    </row>
    <row r="23" ht="15.75" customHeight="1">
      <c r="A23" s="8">
        <f>Kontoplan!B21</f>
        <v>3921</v>
      </c>
      <c r="B23" s="8" t="str">
        <f>Kontoplan!C21</f>
        <v>Gruppeavgift</v>
      </c>
      <c r="C23" s="9"/>
      <c r="D23" s="9"/>
      <c r="E23" s="16">
        <f t="shared" si="1"/>
        <v>0</v>
      </c>
      <c r="F23" s="9">
        <v>0.0</v>
      </c>
      <c r="G23" s="9">
        <v>0.0</v>
      </c>
      <c r="H23" s="9">
        <v>0.0</v>
      </c>
      <c r="I23" s="9">
        <v>0.0</v>
      </c>
      <c r="J23" s="9">
        <v>0.0</v>
      </c>
      <c r="K23" s="9">
        <v>0.0</v>
      </c>
      <c r="L23" s="9">
        <v>0.0</v>
      </c>
      <c r="M23" s="9">
        <v>0.0</v>
      </c>
      <c r="N23" s="9">
        <v>0.0</v>
      </c>
      <c r="O23" s="9">
        <v>0.0</v>
      </c>
      <c r="P23" s="9">
        <v>0.0</v>
      </c>
      <c r="Q23" s="9">
        <v>0.0</v>
      </c>
      <c r="R23" s="4"/>
      <c r="S23" s="46"/>
      <c r="T23" s="4"/>
      <c r="U23" s="4"/>
      <c r="V23" s="4"/>
      <c r="W23" s="4"/>
      <c r="X23" s="4"/>
      <c r="Y23" s="4"/>
      <c r="Z23" s="4"/>
    </row>
    <row r="24" ht="15.75" customHeight="1">
      <c r="A24" s="8">
        <f>Kontoplan!B22</f>
        <v>3930</v>
      </c>
      <c r="B24" s="8" t="str">
        <f>Kontoplan!C22</f>
        <v>Treningsavgift</v>
      </c>
      <c r="C24" s="9"/>
      <c r="D24" s="9"/>
      <c r="E24" s="16">
        <f t="shared" si="1"/>
        <v>0</v>
      </c>
      <c r="F24" s="9">
        <v>0.0</v>
      </c>
      <c r="G24" s="9">
        <v>0.0</v>
      </c>
      <c r="H24" s="9">
        <v>0.0</v>
      </c>
      <c r="I24" s="9">
        <v>0.0</v>
      </c>
      <c r="J24" s="9">
        <v>0.0</v>
      </c>
      <c r="K24" s="9">
        <v>0.0</v>
      </c>
      <c r="L24" s="9">
        <v>0.0</v>
      </c>
      <c r="M24" s="9">
        <v>0.0</v>
      </c>
      <c r="N24" s="9">
        <v>0.0</v>
      </c>
      <c r="O24" s="9">
        <v>0.0</v>
      </c>
      <c r="P24" s="9">
        <v>0.0</v>
      </c>
      <c r="Q24" s="9">
        <v>0.0</v>
      </c>
      <c r="R24" s="4"/>
      <c r="S24" s="46"/>
      <c r="T24" s="4"/>
      <c r="U24" s="4"/>
      <c r="V24" s="4"/>
      <c r="W24" s="4"/>
      <c r="X24" s="4"/>
      <c r="Y24" s="4"/>
      <c r="Z24" s="4"/>
    </row>
    <row r="25" ht="15.75" customHeight="1">
      <c r="A25" s="8">
        <f>Kontoplan!B23</f>
        <v>3990</v>
      </c>
      <c r="B25" s="8" t="str">
        <f>Kontoplan!C23</f>
        <v>Kontingent fra BI-studenter</v>
      </c>
      <c r="C25" s="9"/>
      <c r="D25" s="9"/>
      <c r="E25" s="16">
        <f t="shared" si="1"/>
        <v>0</v>
      </c>
      <c r="F25" s="9">
        <v>0.0</v>
      </c>
      <c r="G25" s="9">
        <v>0.0</v>
      </c>
      <c r="H25" s="9">
        <v>0.0</v>
      </c>
      <c r="I25" s="9">
        <v>0.0</v>
      </c>
      <c r="J25" s="9">
        <v>0.0</v>
      </c>
      <c r="K25" s="9">
        <v>0.0</v>
      </c>
      <c r="L25" s="9">
        <v>0.0</v>
      </c>
      <c r="M25" s="9">
        <v>0.0</v>
      </c>
      <c r="N25" s="9">
        <v>0.0</v>
      </c>
      <c r="O25" s="9">
        <v>0.0</v>
      </c>
      <c r="P25" s="9">
        <v>0.0</v>
      </c>
      <c r="Q25" s="9">
        <v>0.0</v>
      </c>
      <c r="R25" s="4"/>
      <c r="S25" s="46"/>
      <c r="T25" s="4"/>
      <c r="U25" s="4"/>
      <c r="V25" s="4"/>
      <c r="W25" s="4"/>
      <c r="X25" s="4"/>
      <c r="Y25" s="4"/>
      <c r="Z25" s="4"/>
    </row>
    <row r="26" ht="15.75" customHeight="1">
      <c r="A26" s="8">
        <f>Kontoplan!B24</f>
        <v>3991</v>
      </c>
      <c r="B26" s="8" t="str">
        <f>Kontoplan!C24</f>
        <v>Støtte fra BISO</v>
      </c>
      <c r="C26" s="9"/>
      <c r="D26" s="9"/>
      <c r="E26" s="16">
        <f t="shared" si="1"/>
        <v>0</v>
      </c>
      <c r="F26" s="9">
        <v>0.0</v>
      </c>
      <c r="G26" s="9">
        <v>0.0</v>
      </c>
      <c r="H26" s="9">
        <v>0.0</v>
      </c>
      <c r="I26" s="9">
        <v>0.0</v>
      </c>
      <c r="J26" s="9">
        <v>0.0</v>
      </c>
      <c r="K26" s="9">
        <v>0.0</v>
      </c>
      <c r="L26" s="9">
        <v>0.0</v>
      </c>
      <c r="M26" s="9">
        <v>0.0</v>
      </c>
      <c r="N26" s="9">
        <v>0.0</v>
      </c>
      <c r="O26" s="9">
        <v>0.0</v>
      </c>
      <c r="P26" s="9">
        <v>0.0</v>
      </c>
      <c r="Q26" s="9">
        <v>0.0</v>
      </c>
      <c r="R26" s="4"/>
      <c r="S26" s="46"/>
      <c r="T26" s="4"/>
      <c r="U26" s="4"/>
      <c r="V26" s="4"/>
      <c r="W26" s="4"/>
      <c r="X26" s="4"/>
      <c r="Y26" s="4"/>
      <c r="Z26" s="4"/>
    </row>
    <row r="27" ht="15.75" customHeight="1">
      <c r="A27" s="8">
        <f>Kontoplan!B25</f>
        <v>3992</v>
      </c>
      <c r="B27" s="8" t="str">
        <f>Kontoplan!C25</f>
        <v>Støtte fra BI</v>
      </c>
      <c r="C27" s="9"/>
      <c r="D27" s="9"/>
      <c r="E27" s="16">
        <f t="shared" si="1"/>
        <v>0</v>
      </c>
      <c r="F27" s="9">
        <v>0.0</v>
      </c>
      <c r="G27" s="9">
        <v>0.0</v>
      </c>
      <c r="H27" s="9">
        <v>0.0</v>
      </c>
      <c r="I27" s="9">
        <v>0.0</v>
      </c>
      <c r="J27" s="9">
        <v>0.0</v>
      </c>
      <c r="K27" s="9">
        <v>0.0</v>
      </c>
      <c r="L27" s="9">
        <v>0.0</v>
      </c>
      <c r="M27" s="9">
        <v>0.0</v>
      </c>
      <c r="N27" s="9">
        <v>0.0</v>
      </c>
      <c r="O27" s="9">
        <v>0.0</v>
      </c>
      <c r="P27" s="9">
        <v>0.0</v>
      </c>
      <c r="Q27" s="9">
        <v>0.0</v>
      </c>
      <c r="R27" s="4"/>
      <c r="S27" s="46"/>
      <c r="T27" s="4"/>
      <c r="U27" s="4"/>
      <c r="V27" s="4"/>
      <c r="W27" s="4"/>
      <c r="X27" s="4"/>
      <c r="Y27" s="4"/>
      <c r="Z27" s="4"/>
    </row>
    <row r="28" ht="15.75" customHeight="1">
      <c r="A28" s="8">
        <f>Kontoplan!B26</f>
        <v>3993</v>
      </c>
      <c r="B28" s="8" t="str">
        <f>Kontoplan!C26</f>
        <v>Støtte fra Velferdstinget</v>
      </c>
      <c r="C28" s="9"/>
      <c r="D28" s="9"/>
      <c r="E28" s="16">
        <f t="shared" si="1"/>
        <v>0</v>
      </c>
      <c r="F28" s="9">
        <v>0.0</v>
      </c>
      <c r="G28" s="9">
        <v>0.0</v>
      </c>
      <c r="H28" s="9">
        <v>0.0</v>
      </c>
      <c r="I28" s="9">
        <v>0.0</v>
      </c>
      <c r="J28" s="9">
        <v>0.0</v>
      </c>
      <c r="K28" s="9">
        <v>0.0</v>
      </c>
      <c r="L28" s="9">
        <v>0.0</v>
      </c>
      <c r="M28" s="9">
        <v>0.0</v>
      </c>
      <c r="N28" s="9">
        <v>0.0</v>
      </c>
      <c r="O28" s="9">
        <v>0.0</v>
      </c>
      <c r="P28" s="9">
        <v>0.0</v>
      </c>
      <c r="Q28" s="9">
        <v>0.0</v>
      </c>
      <c r="R28" s="4"/>
      <c r="S28" s="46"/>
      <c r="T28" s="4"/>
      <c r="U28" s="4"/>
      <c r="V28" s="4"/>
      <c r="W28" s="4"/>
      <c r="X28" s="4"/>
      <c r="Y28" s="4"/>
      <c r="Z28" s="4"/>
    </row>
    <row r="29" ht="15.75" customHeight="1">
      <c r="A29" s="8">
        <f>Kontoplan!B27</f>
        <v>3994</v>
      </c>
      <c r="B29" s="8" t="str">
        <f>Kontoplan!C27</f>
        <v>Støtte fra NSI</v>
      </c>
      <c r="C29" s="9"/>
      <c r="D29" s="9"/>
      <c r="E29" s="16">
        <f t="shared" si="1"/>
        <v>0</v>
      </c>
      <c r="F29" s="9">
        <v>0.0</v>
      </c>
      <c r="G29" s="9">
        <v>0.0</v>
      </c>
      <c r="H29" s="9">
        <v>0.0</v>
      </c>
      <c r="I29" s="9">
        <v>0.0</v>
      </c>
      <c r="J29" s="9">
        <v>0.0</v>
      </c>
      <c r="K29" s="9">
        <v>0.0</v>
      </c>
      <c r="L29" s="9">
        <v>0.0</v>
      </c>
      <c r="M29" s="9">
        <v>0.0</v>
      </c>
      <c r="N29" s="9">
        <v>0.0</v>
      </c>
      <c r="O29" s="9">
        <v>0.0</v>
      </c>
      <c r="P29" s="9">
        <v>0.0</v>
      </c>
      <c r="Q29" s="9">
        <v>0.0</v>
      </c>
      <c r="R29" s="4"/>
      <c r="S29" s="46"/>
      <c r="T29" s="4"/>
      <c r="U29" s="4"/>
      <c r="V29" s="4"/>
      <c r="W29" s="4"/>
      <c r="X29" s="4"/>
      <c r="Y29" s="4"/>
      <c r="Z29" s="4"/>
    </row>
    <row r="30" ht="15.75" customHeight="1">
      <c r="A30" s="8">
        <f>Kontoplan!B28</f>
        <v>3995</v>
      </c>
      <c r="B30" s="8" t="str">
        <f>Kontoplan!C28</f>
        <v>Annen støtte</v>
      </c>
      <c r="C30" s="9"/>
      <c r="D30" s="9"/>
      <c r="E30" s="16">
        <f t="shared" si="1"/>
        <v>0</v>
      </c>
      <c r="F30" s="9">
        <v>0.0</v>
      </c>
      <c r="G30" s="9">
        <v>0.0</v>
      </c>
      <c r="H30" s="9">
        <v>0.0</v>
      </c>
      <c r="I30" s="9">
        <v>0.0</v>
      </c>
      <c r="J30" s="9">
        <v>0.0</v>
      </c>
      <c r="K30" s="9">
        <v>0.0</v>
      </c>
      <c r="L30" s="9">
        <v>0.0</v>
      </c>
      <c r="M30" s="9">
        <v>0.0</v>
      </c>
      <c r="N30" s="9">
        <v>0.0</v>
      </c>
      <c r="O30" s="9">
        <v>0.0</v>
      </c>
      <c r="P30" s="9">
        <v>0.0</v>
      </c>
      <c r="Q30" s="9">
        <v>0.0</v>
      </c>
      <c r="R30" s="4"/>
      <c r="S30" s="46"/>
      <c r="T30" s="4"/>
      <c r="U30" s="4"/>
      <c r="V30" s="4"/>
      <c r="W30" s="4"/>
      <c r="X30" s="4"/>
      <c r="Y30" s="4"/>
      <c r="Z30" s="4"/>
    </row>
    <row r="31" ht="15.75" customHeight="1">
      <c r="A31" s="4"/>
      <c r="B31" s="4"/>
      <c r="C31" s="12"/>
      <c r="D31" s="12"/>
      <c r="E31" s="12"/>
      <c r="F31" s="12"/>
      <c r="G31" s="12"/>
      <c r="H31" s="12"/>
      <c r="I31" s="12"/>
      <c r="J31" s="12"/>
      <c r="K31" s="12"/>
      <c r="L31" s="12"/>
      <c r="M31" s="12"/>
      <c r="N31" s="12"/>
      <c r="O31" s="12"/>
      <c r="P31" s="12"/>
      <c r="Q31" s="12"/>
      <c r="R31" s="4"/>
      <c r="S31" s="4"/>
      <c r="T31" s="4"/>
      <c r="U31" s="4"/>
      <c r="V31" s="4"/>
      <c r="W31" s="4"/>
      <c r="X31" s="4"/>
      <c r="Y31" s="4"/>
      <c r="Z31" s="4"/>
    </row>
    <row r="32" ht="15.75" customHeight="1">
      <c r="A32" s="13" t="s">
        <v>30</v>
      </c>
      <c r="B32" s="14"/>
      <c r="C32" s="15">
        <f t="shared" ref="C32:Q32" si="2">SUM(C13:C31)</f>
        <v>0</v>
      </c>
      <c r="D32" s="15">
        <f t="shared" si="2"/>
        <v>0</v>
      </c>
      <c r="E32" s="16">
        <f t="shared" si="2"/>
        <v>0</v>
      </c>
      <c r="F32" s="15">
        <f t="shared" si="2"/>
        <v>0</v>
      </c>
      <c r="G32" s="15">
        <f t="shared" si="2"/>
        <v>0</v>
      </c>
      <c r="H32" s="15">
        <f t="shared" si="2"/>
        <v>0</v>
      </c>
      <c r="I32" s="15">
        <f t="shared" si="2"/>
        <v>0</v>
      </c>
      <c r="J32" s="15">
        <f t="shared" si="2"/>
        <v>0</v>
      </c>
      <c r="K32" s="15">
        <f t="shared" si="2"/>
        <v>0</v>
      </c>
      <c r="L32" s="15">
        <f t="shared" si="2"/>
        <v>0</v>
      </c>
      <c r="M32" s="15">
        <f t="shared" si="2"/>
        <v>0</v>
      </c>
      <c r="N32" s="15">
        <f t="shared" si="2"/>
        <v>0</v>
      </c>
      <c r="O32" s="15">
        <f t="shared" si="2"/>
        <v>0</v>
      </c>
      <c r="P32" s="15">
        <f t="shared" si="2"/>
        <v>0</v>
      </c>
      <c r="Q32" s="15">
        <f t="shared" si="2"/>
        <v>0</v>
      </c>
      <c r="R32" s="4"/>
      <c r="S32" s="46"/>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5" t="s">
        <v>31</v>
      </c>
      <c r="B36" s="2"/>
      <c r="C36" s="2"/>
      <c r="D36" s="2"/>
      <c r="E36" s="2"/>
      <c r="F36" s="2"/>
      <c r="G36" s="2"/>
      <c r="H36" s="2"/>
      <c r="I36" s="2"/>
      <c r="J36" s="2"/>
      <c r="K36" s="2"/>
      <c r="L36" s="2"/>
      <c r="M36" s="2"/>
      <c r="N36" s="2"/>
      <c r="O36" s="2"/>
      <c r="P36" s="2"/>
      <c r="Q36" s="2"/>
      <c r="R36" s="2"/>
      <c r="S36" s="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6" t="s">
        <v>3</v>
      </c>
      <c r="B38" s="6" t="s">
        <v>4</v>
      </c>
      <c r="C38" s="6" t="s">
        <v>5</v>
      </c>
      <c r="D38" s="6" t="s">
        <v>6</v>
      </c>
      <c r="E38" s="7" t="s">
        <v>7</v>
      </c>
      <c r="F38" s="6" t="s">
        <v>172</v>
      </c>
      <c r="G38" s="6" t="s">
        <v>173</v>
      </c>
      <c r="H38" s="6" t="s">
        <v>174</v>
      </c>
      <c r="I38" s="6" t="s">
        <v>175</v>
      </c>
      <c r="J38" s="6" t="s">
        <v>176</v>
      </c>
      <c r="K38" s="6" t="s">
        <v>177</v>
      </c>
      <c r="L38" s="6" t="s">
        <v>178</v>
      </c>
      <c r="M38" s="6" t="s">
        <v>179</v>
      </c>
      <c r="N38" s="6" t="s">
        <v>180</v>
      </c>
      <c r="O38" s="6" t="s">
        <v>181</v>
      </c>
      <c r="P38" s="6" t="s">
        <v>182</v>
      </c>
      <c r="Q38" s="6" t="s">
        <v>183</v>
      </c>
      <c r="R38" s="45"/>
      <c r="S38" s="6" t="s">
        <v>184</v>
      </c>
      <c r="T38" s="4"/>
      <c r="U38" s="4"/>
      <c r="V38" s="4"/>
      <c r="W38" s="4"/>
      <c r="X38" s="4"/>
      <c r="Y38" s="4"/>
      <c r="Z38" s="4"/>
    </row>
    <row r="39" ht="15.75" customHeight="1">
      <c r="A39" s="8">
        <f>Kontoplan!B29</f>
        <v>5910</v>
      </c>
      <c r="B39" s="8" t="str">
        <f>Kontoplan!C29</f>
        <v>Lunsjkort</v>
      </c>
      <c r="C39" s="9"/>
      <c r="D39" s="9"/>
      <c r="E39" s="16">
        <f t="shared" ref="E39:E70" si="3">SUM(F39:Q39)</f>
        <v>0</v>
      </c>
      <c r="F39" s="9">
        <v>0.0</v>
      </c>
      <c r="G39" s="9">
        <v>0.0</v>
      </c>
      <c r="H39" s="9">
        <v>0.0</v>
      </c>
      <c r="I39" s="9">
        <v>0.0</v>
      </c>
      <c r="J39" s="9">
        <v>0.0</v>
      </c>
      <c r="K39" s="9">
        <v>0.0</v>
      </c>
      <c r="L39" s="9">
        <v>0.0</v>
      </c>
      <c r="M39" s="9">
        <v>0.0</v>
      </c>
      <c r="N39" s="9">
        <v>0.0</v>
      </c>
      <c r="O39" s="9">
        <v>0.0</v>
      </c>
      <c r="P39" s="9">
        <v>0.0</v>
      </c>
      <c r="Q39" s="9">
        <v>0.0</v>
      </c>
      <c r="R39" s="4"/>
      <c r="S39" s="46"/>
      <c r="T39" s="4"/>
      <c r="U39" s="4"/>
      <c r="V39" s="4"/>
      <c r="W39" s="4"/>
      <c r="X39" s="4"/>
      <c r="Y39" s="4"/>
      <c r="Z39" s="4"/>
    </row>
    <row r="40" ht="15.75" customHeight="1">
      <c r="A40" s="8">
        <f>Kontoplan!B30</f>
        <v>5995</v>
      </c>
      <c r="B40" s="8" t="str">
        <f>Kontoplan!C30</f>
        <v>Styrekostnader</v>
      </c>
      <c r="C40" s="9"/>
      <c r="D40" s="9"/>
      <c r="E40" s="16">
        <f t="shared" si="3"/>
        <v>0</v>
      </c>
      <c r="F40" s="9">
        <v>0.0</v>
      </c>
      <c r="G40" s="9">
        <v>0.0</v>
      </c>
      <c r="H40" s="9">
        <v>0.0</v>
      </c>
      <c r="I40" s="9">
        <v>0.0</v>
      </c>
      <c r="J40" s="9">
        <v>0.0</v>
      </c>
      <c r="K40" s="9">
        <v>0.0</v>
      </c>
      <c r="L40" s="9">
        <v>0.0</v>
      </c>
      <c r="M40" s="9">
        <v>0.0</v>
      </c>
      <c r="N40" s="9">
        <v>0.0</v>
      </c>
      <c r="O40" s="9">
        <v>0.0</v>
      </c>
      <c r="P40" s="9">
        <v>0.0</v>
      </c>
      <c r="Q40" s="9">
        <v>0.0</v>
      </c>
      <c r="R40" s="4"/>
      <c r="S40" s="46"/>
      <c r="T40" s="4"/>
      <c r="U40" s="4"/>
      <c r="V40" s="4"/>
      <c r="W40" s="4"/>
      <c r="X40" s="4"/>
      <c r="Y40" s="4"/>
      <c r="Z40" s="4"/>
    </row>
    <row r="41" ht="15.75" customHeight="1">
      <c r="A41" s="8">
        <f>Kontoplan!B31</f>
        <v>6480</v>
      </c>
      <c r="B41" s="8" t="str">
        <f>Kontoplan!C31</f>
        <v>Leiekostnad idrett</v>
      </c>
      <c r="C41" s="9"/>
      <c r="D41" s="9"/>
      <c r="E41" s="16">
        <f t="shared" si="3"/>
        <v>0</v>
      </c>
      <c r="F41" s="9">
        <v>0.0</v>
      </c>
      <c r="G41" s="9">
        <v>0.0</v>
      </c>
      <c r="H41" s="9">
        <v>0.0</v>
      </c>
      <c r="I41" s="9">
        <v>0.0</v>
      </c>
      <c r="J41" s="9">
        <v>0.0</v>
      </c>
      <c r="K41" s="9">
        <v>0.0</v>
      </c>
      <c r="L41" s="9">
        <v>0.0</v>
      </c>
      <c r="M41" s="9">
        <v>0.0</v>
      </c>
      <c r="N41" s="9">
        <v>0.0</v>
      </c>
      <c r="O41" s="9">
        <v>0.0</v>
      </c>
      <c r="P41" s="9">
        <v>0.0</v>
      </c>
      <c r="Q41" s="9">
        <v>0.0</v>
      </c>
      <c r="R41" s="4"/>
      <c r="S41" s="46"/>
      <c r="T41" s="4"/>
      <c r="U41" s="4"/>
      <c r="V41" s="4"/>
      <c r="W41" s="4"/>
      <c r="X41" s="4"/>
      <c r="Y41" s="4"/>
      <c r="Z41" s="4"/>
    </row>
    <row r="42" ht="15.75" customHeight="1">
      <c r="A42" s="8">
        <f>Kontoplan!B32</f>
        <v>6490</v>
      </c>
      <c r="B42" s="8" t="str">
        <f>Kontoplan!C32</f>
        <v>Leiekostnad annen</v>
      </c>
      <c r="C42" s="9"/>
      <c r="D42" s="9"/>
      <c r="E42" s="16">
        <f t="shared" si="3"/>
        <v>0</v>
      </c>
      <c r="F42" s="9">
        <v>0.0</v>
      </c>
      <c r="G42" s="9">
        <v>0.0</v>
      </c>
      <c r="H42" s="9">
        <v>0.0</v>
      </c>
      <c r="I42" s="9">
        <v>0.0</v>
      </c>
      <c r="J42" s="9">
        <v>0.0</v>
      </c>
      <c r="K42" s="9">
        <v>0.0</v>
      </c>
      <c r="L42" s="9">
        <v>0.0</v>
      </c>
      <c r="M42" s="9">
        <v>0.0</v>
      </c>
      <c r="N42" s="9">
        <v>0.0</v>
      </c>
      <c r="O42" s="9">
        <v>0.0</v>
      </c>
      <c r="P42" s="9">
        <v>0.0</v>
      </c>
      <c r="Q42" s="9">
        <v>0.0</v>
      </c>
      <c r="R42" s="4"/>
      <c r="S42" s="46"/>
      <c r="T42" s="4"/>
      <c r="U42" s="4"/>
      <c r="V42" s="4"/>
      <c r="W42" s="4"/>
      <c r="X42" s="4"/>
      <c r="Y42" s="4"/>
      <c r="Z42" s="4"/>
    </row>
    <row r="43" ht="15.75" customHeight="1">
      <c r="A43" s="8">
        <f>Kontoplan!B33</f>
        <v>6540</v>
      </c>
      <c r="B43" s="8" t="str">
        <f>Kontoplan!C33</f>
        <v>Idrettsutstyr</v>
      </c>
      <c r="C43" s="9"/>
      <c r="D43" s="9"/>
      <c r="E43" s="16">
        <f t="shared" si="3"/>
        <v>0</v>
      </c>
      <c r="F43" s="9">
        <v>0.0</v>
      </c>
      <c r="G43" s="9">
        <v>0.0</v>
      </c>
      <c r="H43" s="9">
        <v>0.0</v>
      </c>
      <c r="I43" s="9">
        <v>0.0</v>
      </c>
      <c r="J43" s="9">
        <v>0.0</v>
      </c>
      <c r="K43" s="9">
        <v>0.0</v>
      </c>
      <c r="L43" s="9">
        <v>0.0</v>
      </c>
      <c r="M43" s="9">
        <v>0.0</v>
      </c>
      <c r="N43" s="9">
        <v>0.0</v>
      </c>
      <c r="O43" s="9">
        <v>0.0</v>
      </c>
      <c r="P43" s="9">
        <v>0.0</v>
      </c>
      <c r="Q43" s="9">
        <v>0.0</v>
      </c>
      <c r="R43" s="4"/>
      <c r="S43" s="46"/>
      <c r="T43" s="4"/>
      <c r="U43" s="4"/>
      <c r="V43" s="4"/>
      <c r="W43" s="4"/>
      <c r="X43" s="4"/>
      <c r="Y43" s="4"/>
      <c r="Z43" s="4"/>
    </row>
    <row r="44" ht="15.75" customHeight="1">
      <c r="A44" s="8">
        <f>Kontoplan!B34</f>
        <v>6550</v>
      </c>
      <c r="B44" s="8" t="str">
        <f>Kontoplan!C34</f>
        <v>Driftsmateriale</v>
      </c>
      <c r="C44" s="9"/>
      <c r="D44" s="9"/>
      <c r="E44" s="16">
        <f t="shared" si="3"/>
        <v>0</v>
      </c>
      <c r="F44" s="9">
        <v>0.0</v>
      </c>
      <c r="G44" s="9">
        <v>0.0</v>
      </c>
      <c r="H44" s="9">
        <v>0.0</v>
      </c>
      <c r="I44" s="9">
        <v>0.0</v>
      </c>
      <c r="J44" s="9">
        <v>0.0</v>
      </c>
      <c r="K44" s="9">
        <v>0.0</v>
      </c>
      <c r="L44" s="9">
        <v>0.0</v>
      </c>
      <c r="M44" s="9">
        <v>0.0</v>
      </c>
      <c r="N44" s="9">
        <v>0.0</v>
      </c>
      <c r="O44" s="9">
        <v>0.0</v>
      </c>
      <c r="P44" s="9">
        <v>0.0</v>
      </c>
      <c r="Q44" s="9">
        <v>0.0</v>
      </c>
      <c r="R44" s="4"/>
      <c r="S44" s="46"/>
      <c r="T44" s="4"/>
      <c r="U44" s="4"/>
      <c r="V44" s="4"/>
      <c r="W44" s="4"/>
      <c r="X44" s="4"/>
      <c r="Y44" s="4"/>
      <c r="Z44" s="4"/>
    </row>
    <row r="45" ht="15.75" customHeight="1">
      <c r="A45" s="8">
        <f>Kontoplan!B35</f>
        <v>6555</v>
      </c>
      <c r="B45" s="8" t="str">
        <f>Kontoplan!C35</f>
        <v>Andre driftskostnader</v>
      </c>
      <c r="C45" s="9"/>
      <c r="D45" s="9"/>
      <c r="E45" s="16">
        <f t="shared" si="3"/>
        <v>0</v>
      </c>
      <c r="F45" s="9">
        <v>0.0</v>
      </c>
      <c r="G45" s="9">
        <v>0.0</v>
      </c>
      <c r="H45" s="9">
        <v>0.0</v>
      </c>
      <c r="I45" s="9">
        <v>0.0</v>
      </c>
      <c r="J45" s="9">
        <v>0.0</v>
      </c>
      <c r="K45" s="9">
        <v>0.0</v>
      </c>
      <c r="L45" s="9">
        <v>0.0</v>
      </c>
      <c r="M45" s="9">
        <v>0.0</v>
      </c>
      <c r="N45" s="9">
        <v>0.0</v>
      </c>
      <c r="O45" s="9">
        <v>0.0</v>
      </c>
      <c r="P45" s="9">
        <v>0.0</v>
      </c>
      <c r="Q45" s="9">
        <v>0.0</v>
      </c>
      <c r="R45" s="4"/>
      <c r="S45" s="46"/>
      <c r="T45" s="4"/>
      <c r="U45" s="4"/>
      <c r="V45" s="4"/>
      <c r="W45" s="4"/>
      <c r="X45" s="4"/>
      <c r="Y45" s="4"/>
      <c r="Z45" s="4"/>
    </row>
    <row r="46" ht="15.75" customHeight="1">
      <c r="A46" s="8">
        <f>Kontoplan!B36</f>
        <v>6571</v>
      </c>
      <c r="B46" s="8" t="str">
        <f>Kontoplan!C36</f>
        <v>Drakter</v>
      </c>
      <c r="C46" s="9"/>
      <c r="D46" s="9"/>
      <c r="E46" s="16">
        <f t="shared" si="3"/>
        <v>0</v>
      </c>
      <c r="F46" s="9">
        <v>0.0</v>
      </c>
      <c r="G46" s="9">
        <v>0.0</v>
      </c>
      <c r="H46" s="9">
        <v>0.0</v>
      </c>
      <c r="I46" s="9">
        <v>0.0</v>
      </c>
      <c r="J46" s="9">
        <v>0.0</v>
      </c>
      <c r="K46" s="9">
        <v>0.0</v>
      </c>
      <c r="L46" s="9">
        <v>0.0</v>
      </c>
      <c r="M46" s="9">
        <v>0.0</v>
      </c>
      <c r="N46" s="9">
        <v>0.0</v>
      </c>
      <c r="O46" s="9">
        <v>0.0</v>
      </c>
      <c r="P46" s="9">
        <v>0.0</v>
      </c>
      <c r="Q46" s="9">
        <v>0.0</v>
      </c>
      <c r="R46" s="4"/>
      <c r="S46" s="46"/>
      <c r="T46" s="4"/>
      <c r="U46" s="4"/>
      <c r="V46" s="4"/>
      <c r="W46" s="4"/>
      <c r="X46" s="4"/>
      <c r="Y46" s="4"/>
      <c r="Z46" s="4"/>
    </row>
    <row r="47" ht="15.75" customHeight="1">
      <c r="A47" s="8">
        <f>Kontoplan!B37</f>
        <v>6572</v>
      </c>
      <c r="B47" s="8" t="str">
        <f>Kontoplan!C37</f>
        <v>Annet klær</v>
      </c>
      <c r="C47" s="9"/>
      <c r="D47" s="9"/>
      <c r="E47" s="16">
        <f t="shared" si="3"/>
        <v>0</v>
      </c>
      <c r="F47" s="9">
        <v>0.0</v>
      </c>
      <c r="G47" s="9">
        <v>0.0</v>
      </c>
      <c r="H47" s="9">
        <v>0.0</v>
      </c>
      <c r="I47" s="9">
        <v>0.0</v>
      </c>
      <c r="J47" s="9">
        <v>0.0</v>
      </c>
      <c r="K47" s="9">
        <v>0.0</v>
      </c>
      <c r="L47" s="9">
        <v>0.0</v>
      </c>
      <c r="M47" s="9">
        <v>0.0</v>
      </c>
      <c r="N47" s="9">
        <v>0.0</v>
      </c>
      <c r="O47" s="9">
        <v>0.0</v>
      </c>
      <c r="P47" s="9">
        <v>0.0</v>
      </c>
      <c r="Q47" s="9">
        <v>0.0</v>
      </c>
      <c r="R47" s="4"/>
      <c r="S47" s="46"/>
      <c r="T47" s="4"/>
      <c r="U47" s="4"/>
      <c r="V47" s="4"/>
      <c r="W47" s="4"/>
      <c r="X47" s="4"/>
      <c r="Y47" s="4"/>
      <c r="Z47" s="4"/>
    </row>
    <row r="48" ht="15.75" customHeight="1">
      <c r="A48" s="8">
        <f>Kontoplan!B38</f>
        <v>6620</v>
      </c>
      <c r="B48" s="8" t="str">
        <f>Kontoplan!C38</f>
        <v>Reparasjon og vedlikehold</v>
      </c>
      <c r="C48" s="9"/>
      <c r="D48" s="9"/>
      <c r="E48" s="16">
        <f t="shared" si="3"/>
        <v>0</v>
      </c>
      <c r="F48" s="9">
        <v>0.0</v>
      </c>
      <c r="G48" s="9">
        <v>0.0</v>
      </c>
      <c r="H48" s="9">
        <v>0.0</v>
      </c>
      <c r="I48" s="9">
        <v>0.0</v>
      </c>
      <c r="J48" s="9">
        <v>0.0</v>
      </c>
      <c r="K48" s="9">
        <v>0.0</v>
      </c>
      <c r="L48" s="9">
        <v>0.0</v>
      </c>
      <c r="M48" s="9">
        <v>0.0</v>
      </c>
      <c r="N48" s="9">
        <v>0.0</v>
      </c>
      <c r="O48" s="9">
        <v>0.0</v>
      </c>
      <c r="P48" s="9">
        <v>0.0</v>
      </c>
      <c r="Q48" s="9">
        <v>0.0</v>
      </c>
      <c r="R48" s="4"/>
      <c r="S48" s="46"/>
      <c r="T48" s="4"/>
      <c r="U48" s="4"/>
      <c r="V48" s="4"/>
      <c r="W48" s="4"/>
      <c r="X48" s="4"/>
      <c r="Y48" s="4"/>
      <c r="Z48" s="4"/>
    </row>
    <row r="49" ht="15.75" customHeight="1">
      <c r="A49" s="8">
        <f>Kontoplan!B39</f>
        <v>6705</v>
      </c>
      <c r="B49" s="8" t="str">
        <f>Kontoplan!C39</f>
        <v>Regnskapshonorar</v>
      </c>
      <c r="C49" s="9"/>
      <c r="D49" s="9"/>
      <c r="E49" s="16">
        <f t="shared" si="3"/>
        <v>0</v>
      </c>
      <c r="F49" s="9">
        <v>0.0</v>
      </c>
      <c r="G49" s="9">
        <v>0.0</v>
      </c>
      <c r="H49" s="9">
        <v>0.0</v>
      </c>
      <c r="I49" s="9">
        <v>0.0</v>
      </c>
      <c r="J49" s="9">
        <v>0.0</v>
      </c>
      <c r="K49" s="9">
        <v>0.0</v>
      </c>
      <c r="L49" s="9">
        <v>0.0</v>
      </c>
      <c r="M49" s="9">
        <v>0.0</v>
      </c>
      <c r="N49" s="9">
        <v>0.0</v>
      </c>
      <c r="O49" s="9">
        <v>0.0</v>
      </c>
      <c r="P49" s="9">
        <v>0.0</v>
      </c>
      <c r="Q49" s="9">
        <v>0.0</v>
      </c>
      <c r="R49" s="4"/>
      <c r="S49" s="46"/>
      <c r="T49" s="4"/>
      <c r="U49" s="4"/>
      <c r="V49" s="4"/>
      <c r="W49" s="4"/>
      <c r="X49" s="4"/>
      <c r="Y49" s="4"/>
      <c r="Z49" s="4"/>
    </row>
    <row r="50" ht="15.75" customHeight="1">
      <c r="A50" s="8">
        <f>Kontoplan!B40</f>
        <v>6710</v>
      </c>
      <c r="B50" s="8" t="str">
        <f>Kontoplan!C40</f>
        <v>Dommerhonorar</v>
      </c>
      <c r="C50" s="9"/>
      <c r="D50" s="9"/>
      <c r="E50" s="16">
        <f t="shared" si="3"/>
        <v>0</v>
      </c>
      <c r="F50" s="9">
        <v>0.0</v>
      </c>
      <c r="G50" s="9">
        <v>0.0</v>
      </c>
      <c r="H50" s="9">
        <v>0.0</v>
      </c>
      <c r="I50" s="9">
        <v>0.0</v>
      </c>
      <c r="J50" s="9">
        <v>0.0</v>
      </c>
      <c r="K50" s="9">
        <v>0.0</v>
      </c>
      <c r="L50" s="9">
        <v>0.0</v>
      </c>
      <c r="M50" s="9">
        <v>0.0</v>
      </c>
      <c r="N50" s="9">
        <v>0.0</v>
      </c>
      <c r="O50" s="9">
        <v>0.0</v>
      </c>
      <c r="P50" s="9">
        <v>0.0</v>
      </c>
      <c r="Q50" s="9">
        <v>0.0</v>
      </c>
      <c r="R50" s="4"/>
      <c r="S50" s="46"/>
      <c r="T50" s="4"/>
      <c r="U50" s="4"/>
      <c r="V50" s="4"/>
      <c r="W50" s="4"/>
      <c r="X50" s="4"/>
      <c r="Y50" s="4"/>
      <c r="Z50" s="4"/>
    </row>
    <row r="51" ht="15.75" customHeight="1">
      <c r="A51" s="8">
        <f>Kontoplan!B41</f>
        <v>6711</v>
      </c>
      <c r="B51" s="8" t="str">
        <f>Kontoplan!C41</f>
        <v>Trenerhonorar</v>
      </c>
      <c r="C51" s="9"/>
      <c r="D51" s="9"/>
      <c r="E51" s="16">
        <f t="shared" si="3"/>
        <v>0</v>
      </c>
      <c r="F51" s="9">
        <v>0.0</v>
      </c>
      <c r="G51" s="9">
        <v>0.0</v>
      </c>
      <c r="H51" s="9">
        <v>0.0</v>
      </c>
      <c r="I51" s="9">
        <v>0.0</v>
      </c>
      <c r="J51" s="9">
        <v>0.0</v>
      </c>
      <c r="K51" s="9">
        <v>0.0</v>
      </c>
      <c r="L51" s="9">
        <v>0.0</v>
      </c>
      <c r="M51" s="9">
        <v>0.0</v>
      </c>
      <c r="N51" s="9">
        <v>0.0</v>
      </c>
      <c r="O51" s="9">
        <v>0.0</v>
      </c>
      <c r="P51" s="9">
        <v>0.0</v>
      </c>
      <c r="Q51" s="9">
        <v>0.0</v>
      </c>
      <c r="R51" s="4"/>
      <c r="S51" s="46"/>
      <c r="T51" s="4"/>
      <c r="U51" s="4"/>
      <c r="V51" s="4"/>
      <c r="W51" s="4"/>
      <c r="X51" s="4"/>
      <c r="Y51" s="4"/>
      <c r="Z51" s="4"/>
    </row>
    <row r="52" ht="15.75" customHeight="1">
      <c r="A52" s="8">
        <f>Kontoplan!B42</f>
        <v>6800</v>
      </c>
      <c r="B52" s="8" t="str">
        <f>Kontoplan!C42</f>
        <v>Kontorrekvisita</v>
      </c>
      <c r="C52" s="9"/>
      <c r="D52" s="9"/>
      <c r="E52" s="16">
        <f t="shared" si="3"/>
        <v>0</v>
      </c>
      <c r="F52" s="9">
        <v>0.0</v>
      </c>
      <c r="G52" s="9">
        <v>0.0</v>
      </c>
      <c r="H52" s="9">
        <v>0.0</v>
      </c>
      <c r="I52" s="9">
        <v>0.0</v>
      </c>
      <c r="J52" s="9">
        <v>0.0</v>
      </c>
      <c r="K52" s="9">
        <v>0.0</v>
      </c>
      <c r="L52" s="9">
        <v>0.0</v>
      </c>
      <c r="M52" s="9">
        <v>0.0</v>
      </c>
      <c r="N52" s="9">
        <v>0.0</v>
      </c>
      <c r="O52" s="9">
        <v>0.0</v>
      </c>
      <c r="P52" s="9">
        <v>0.0</v>
      </c>
      <c r="Q52" s="9">
        <v>0.0</v>
      </c>
      <c r="R52" s="4"/>
      <c r="S52" s="46"/>
      <c r="T52" s="4"/>
      <c r="U52" s="4"/>
      <c r="V52" s="4"/>
      <c r="W52" s="4"/>
      <c r="X52" s="4"/>
      <c r="Y52" s="4"/>
      <c r="Z52" s="4"/>
    </row>
    <row r="53" ht="15.75" customHeight="1">
      <c r="A53" s="8">
        <f>Kontoplan!B43</f>
        <v>6810</v>
      </c>
      <c r="B53" s="8" t="str">
        <f>Kontoplan!C43</f>
        <v>Datakostnad</v>
      </c>
      <c r="C53" s="9"/>
      <c r="D53" s="9"/>
      <c r="E53" s="16">
        <f t="shared" si="3"/>
        <v>0</v>
      </c>
      <c r="F53" s="9">
        <v>0.0</v>
      </c>
      <c r="G53" s="9">
        <v>0.0</v>
      </c>
      <c r="H53" s="9">
        <v>0.0</v>
      </c>
      <c r="I53" s="9">
        <v>0.0</v>
      </c>
      <c r="J53" s="9">
        <v>0.0</v>
      </c>
      <c r="K53" s="9">
        <v>0.0</v>
      </c>
      <c r="L53" s="9">
        <v>0.0</v>
      </c>
      <c r="M53" s="9">
        <v>0.0</v>
      </c>
      <c r="N53" s="9">
        <v>0.0</v>
      </c>
      <c r="O53" s="9">
        <v>0.0</v>
      </c>
      <c r="P53" s="9">
        <v>0.0</v>
      </c>
      <c r="Q53" s="9">
        <v>0.0</v>
      </c>
      <c r="R53" s="4"/>
      <c r="S53" s="46"/>
      <c r="T53" s="4"/>
      <c r="U53" s="4"/>
      <c r="V53" s="4"/>
      <c r="W53" s="4"/>
      <c r="X53" s="4"/>
      <c r="Y53" s="4"/>
      <c r="Z53" s="4"/>
    </row>
    <row r="54" ht="15.75" customHeight="1">
      <c r="A54" s="8">
        <f>Kontoplan!B44</f>
        <v>6860</v>
      </c>
      <c r="B54" s="8" t="str">
        <f>Kontoplan!C44</f>
        <v>Møte, kurs, oppdatering o.l</v>
      </c>
      <c r="C54" s="9"/>
      <c r="D54" s="9"/>
      <c r="E54" s="16">
        <f t="shared" si="3"/>
        <v>0</v>
      </c>
      <c r="F54" s="9">
        <v>0.0</v>
      </c>
      <c r="G54" s="9">
        <v>0.0</v>
      </c>
      <c r="H54" s="9">
        <v>0.0</v>
      </c>
      <c r="I54" s="9">
        <v>0.0</v>
      </c>
      <c r="J54" s="9">
        <v>0.0</v>
      </c>
      <c r="K54" s="9">
        <v>0.0</v>
      </c>
      <c r="L54" s="9">
        <v>0.0</v>
      </c>
      <c r="M54" s="9">
        <v>0.0</v>
      </c>
      <c r="N54" s="9">
        <v>0.0</v>
      </c>
      <c r="O54" s="9">
        <v>0.0</v>
      </c>
      <c r="P54" s="9">
        <v>0.0</v>
      </c>
      <c r="Q54" s="9">
        <v>0.0</v>
      </c>
      <c r="R54" s="4"/>
      <c r="S54" s="46"/>
      <c r="T54" s="4"/>
      <c r="U54" s="4"/>
      <c r="V54" s="4"/>
      <c r="W54" s="4"/>
      <c r="X54" s="4"/>
      <c r="Y54" s="4"/>
      <c r="Z54" s="4"/>
    </row>
    <row r="55" ht="15.75" customHeight="1">
      <c r="A55" s="8">
        <f>Kontoplan!B45</f>
        <v>6900</v>
      </c>
      <c r="B55" s="8" t="str">
        <f>Kontoplan!C45</f>
        <v>Mobil</v>
      </c>
      <c r="C55" s="9"/>
      <c r="D55" s="9"/>
      <c r="E55" s="16">
        <f t="shared" si="3"/>
        <v>0</v>
      </c>
      <c r="F55" s="9">
        <v>0.0</v>
      </c>
      <c r="G55" s="9">
        <v>0.0</v>
      </c>
      <c r="H55" s="9">
        <v>0.0</v>
      </c>
      <c r="I55" s="9">
        <v>0.0</v>
      </c>
      <c r="J55" s="9">
        <v>0.0</v>
      </c>
      <c r="K55" s="9">
        <v>0.0</v>
      </c>
      <c r="L55" s="9">
        <v>0.0</v>
      </c>
      <c r="M55" s="9">
        <v>0.0</v>
      </c>
      <c r="N55" s="9">
        <v>0.0</v>
      </c>
      <c r="O55" s="9">
        <v>0.0</v>
      </c>
      <c r="P55" s="9">
        <v>0.0</v>
      </c>
      <c r="Q55" s="9">
        <v>0.0</v>
      </c>
      <c r="R55" s="4"/>
      <c r="S55" s="46"/>
      <c r="T55" s="4"/>
      <c r="U55" s="4"/>
      <c r="V55" s="4"/>
      <c r="W55" s="4"/>
      <c r="X55" s="4"/>
      <c r="Y55" s="4"/>
      <c r="Z55" s="4"/>
    </row>
    <row r="56" ht="15.75" customHeight="1">
      <c r="A56" s="8">
        <f>Kontoplan!B46</f>
        <v>7140</v>
      </c>
      <c r="B56" s="8" t="str">
        <f>Kontoplan!C46</f>
        <v>Reisekostnad idrett</v>
      </c>
      <c r="C56" s="9"/>
      <c r="D56" s="9"/>
      <c r="E56" s="16">
        <f t="shared" si="3"/>
        <v>0</v>
      </c>
      <c r="F56" s="9">
        <v>0.0</v>
      </c>
      <c r="G56" s="9">
        <v>0.0</v>
      </c>
      <c r="H56" s="9">
        <v>0.0</v>
      </c>
      <c r="I56" s="9">
        <v>0.0</v>
      </c>
      <c r="J56" s="9">
        <v>0.0</v>
      </c>
      <c r="K56" s="9">
        <v>0.0</v>
      </c>
      <c r="L56" s="9">
        <v>0.0</v>
      </c>
      <c r="M56" s="9">
        <v>0.0</v>
      </c>
      <c r="N56" s="9">
        <v>0.0</v>
      </c>
      <c r="O56" s="9">
        <v>0.0</v>
      </c>
      <c r="P56" s="9">
        <v>0.0</v>
      </c>
      <c r="Q56" s="9">
        <v>0.0</v>
      </c>
      <c r="R56" s="4"/>
      <c r="S56" s="46"/>
      <c r="T56" s="4"/>
      <c r="U56" s="4"/>
      <c r="V56" s="4"/>
      <c r="W56" s="4"/>
      <c r="X56" s="4"/>
      <c r="Y56" s="4"/>
      <c r="Z56" s="4"/>
    </row>
    <row r="57" ht="15.75" customHeight="1">
      <c r="A57" s="8">
        <f>Kontoplan!B47</f>
        <v>7141</v>
      </c>
      <c r="B57" s="8" t="str">
        <f>Kontoplan!C47</f>
        <v>Reisekostnad annet</v>
      </c>
      <c r="C57" s="9"/>
      <c r="D57" s="9"/>
      <c r="E57" s="16">
        <f t="shared" si="3"/>
        <v>0</v>
      </c>
      <c r="F57" s="9">
        <v>0.0</v>
      </c>
      <c r="G57" s="9">
        <v>0.0</v>
      </c>
      <c r="H57" s="9">
        <v>0.0</v>
      </c>
      <c r="I57" s="9">
        <v>0.0</v>
      </c>
      <c r="J57" s="9">
        <v>0.0</v>
      </c>
      <c r="K57" s="9">
        <v>0.0</v>
      </c>
      <c r="L57" s="9">
        <v>0.0</v>
      </c>
      <c r="M57" s="9">
        <v>0.0</v>
      </c>
      <c r="N57" s="9">
        <v>0.0</v>
      </c>
      <c r="O57" s="9">
        <v>0.0</v>
      </c>
      <c r="P57" s="9">
        <v>0.0</v>
      </c>
      <c r="Q57" s="9">
        <v>0.0</v>
      </c>
      <c r="R57" s="4"/>
      <c r="S57" s="46"/>
      <c r="T57" s="4"/>
      <c r="U57" s="4"/>
      <c r="V57" s="4"/>
      <c r="W57" s="4"/>
      <c r="X57" s="4"/>
      <c r="Y57" s="4"/>
      <c r="Z57" s="4"/>
    </row>
    <row r="58" ht="15.75" customHeight="1">
      <c r="A58" s="8">
        <f>Kontoplan!B48</f>
        <v>7310</v>
      </c>
      <c r="B58" s="8" t="str">
        <f>Kontoplan!C48</f>
        <v>Arrangement, idrett</v>
      </c>
      <c r="C58" s="9"/>
      <c r="D58" s="9"/>
      <c r="E58" s="16">
        <f t="shared" si="3"/>
        <v>0</v>
      </c>
      <c r="F58" s="9">
        <v>0.0</v>
      </c>
      <c r="G58" s="9">
        <v>0.0</v>
      </c>
      <c r="H58" s="9">
        <v>0.0</v>
      </c>
      <c r="I58" s="9">
        <v>0.0</v>
      </c>
      <c r="J58" s="9">
        <v>0.0</v>
      </c>
      <c r="K58" s="9">
        <v>0.0</v>
      </c>
      <c r="L58" s="9">
        <v>0.0</v>
      </c>
      <c r="M58" s="9">
        <v>0.0</v>
      </c>
      <c r="N58" s="9">
        <v>0.0</v>
      </c>
      <c r="O58" s="9">
        <v>0.0</v>
      </c>
      <c r="P58" s="9">
        <v>0.0</v>
      </c>
      <c r="Q58" s="9">
        <v>0.0</v>
      </c>
      <c r="R58" s="4"/>
      <c r="S58" s="46"/>
      <c r="T58" s="4"/>
      <c r="U58" s="4"/>
      <c r="V58" s="4"/>
      <c r="W58" s="4"/>
      <c r="X58" s="4"/>
      <c r="Y58" s="4"/>
      <c r="Z58" s="4"/>
    </row>
    <row r="59" ht="15.75" customHeight="1">
      <c r="A59" s="8">
        <f>Kontoplan!B49</f>
        <v>7315</v>
      </c>
      <c r="B59" s="8" t="str">
        <f>Kontoplan!C49</f>
        <v>Arrangement, ikke idrett</v>
      </c>
      <c r="C59" s="9"/>
      <c r="D59" s="9"/>
      <c r="E59" s="16">
        <f t="shared" si="3"/>
        <v>0</v>
      </c>
      <c r="F59" s="9">
        <v>0.0</v>
      </c>
      <c r="G59" s="9">
        <v>0.0</v>
      </c>
      <c r="H59" s="9">
        <v>0.0</v>
      </c>
      <c r="I59" s="9">
        <v>0.0</v>
      </c>
      <c r="J59" s="9">
        <v>0.0</v>
      </c>
      <c r="K59" s="9">
        <v>0.0</v>
      </c>
      <c r="L59" s="9">
        <v>0.0</v>
      </c>
      <c r="M59" s="9">
        <v>0.0</v>
      </c>
      <c r="N59" s="9">
        <v>0.0</v>
      </c>
      <c r="O59" s="9">
        <v>0.0</v>
      </c>
      <c r="P59" s="9">
        <v>0.0</v>
      </c>
      <c r="Q59" s="9">
        <v>0.0</v>
      </c>
      <c r="R59" s="4"/>
      <c r="S59" s="46"/>
      <c r="T59" s="4"/>
      <c r="U59" s="4"/>
      <c r="V59" s="4"/>
      <c r="W59" s="4"/>
      <c r="X59" s="4"/>
      <c r="Y59" s="4"/>
      <c r="Z59" s="4"/>
    </row>
    <row r="60" ht="15.75" customHeight="1">
      <c r="A60" s="8">
        <f>Kontoplan!B50</f>
        <v>7320</v>
      </c>
      <c r="B60" s="8" t="str">
        <f>Kontoplan!C50</f>
        <v>Markedsføring</v>
      </c>
      <c r="C60" s="9"/>
      <c r="D60" s="9"/>
      <c r="E60" s="16">
        <f t="shared" si="3"/>
        <v>0</v>
      </c>
      <c r="F60" s="9">
        <v>0.0</v>
      </c>
      <c r="G60" s="9">
        <v>0.0</v>
      </c>
      <c r="H60" s="9">
        <v>0.0</v>
      </c>
      <c r="I60" s="9">
        <v>0.0</v>
      </c>
      <c r="J60" s="9">
        <v>0.0</v>
      </c>
      <c r="K60" s="9">
        <v>0.0</v>
      </c>
      <c r="L60" s="9">
        <v>0.0</v>
      </c>
      <c r="M60" s="9">
        <v>0.0</v>
      </c>
      <c r="N60" s="9">
        <v>0.0</v>
      </c>
      <c r="O60" s="9">
        <v>0.0</v>
      </c>
      <c r="P60" s="9">
        <v>0.0</v>
      </c>
      <c r="Q60" s="9">
        <v>0.0</v>
      </c>
      <c r="R60" s="4"/>
      <c r="S60" s="46"/>
      <c r="T60" s="4"/>
      <c r="U60" s="4"/>
      <c r="V60" s="4"/>
      <c r="W60" s="4"/>
      <c r="X60" s="4"/>
      <c r="Y60" s="4"/>
      <c r="Z60" s="4"/>
    </row>
    <row r="61" ht="15.75" customHeight="1">
      <c r="A61" s="8">
        <f>Kontoplan!B51</f>
        <v>7350</v>
      </c>
      <c r="B61" s="8" t="str">
        <f>Kontoplan!C51</f>
        <v>Representasjon</v>
      </c>
      <c r="C61" s="9"/>
      <c r="D61" s="9"/>
      <c r="E61" s="16">
        <f t="shared" si="3"/>
        <v>0</v>
      </c>
      <c r="F61" s="9">
        <v>0.0</v>
      </c>
      <c r="G61" s="9">
        <v>0.0</v>
      </c>
      <c r="H61" s="9">
        <v>0.0</v>
      </c>
      <c r="I61" s="9">
        <v>0.0</v>
      </c>
      <c r="J61" s="9">
        <v>0.0</v>
      </c>
      <c r="K61" s="9">
        <v>0.0</v>
      </c>
      <c r="L61" s="9">
        <v>0.0</v>
      </c>
      <c r="M61" s="9">
        <v>0.0</v>
      </c>
      <c r="N61" s="9">
        <v>0.0</v>
      </c>
      <c r="O61" s="9">
        <v>0.0</v>
      </c>
      <c r="P61" s="9">
        <v>0.0</v>
      </c>
      <c r="Q61" s="9">
        <v>0.0</v>
      </c>
      <c r="R61" s="4"/>
      <c r="S61" s="46"/>
      <c r="T61" s="4"/>
      <c r="U61" s="4"/>
      <c r="V61" s="4"/>
      <c r="W61" s="4"/>
      <c r="X61" s="4"/>
      <c r="Y61" s="4"/>
      <c r="Z61" s="4"/>
    </row>
    <row r="62" ht="15.75" customHeight="1">
      <c r="A62" s="8">
        <f>Kontoplan!B52</f>
        <v>7401</v>
      </c>
      <c r="B62" s="8" t="str">
        <f>Kontoplan!C52</f>
        <v>Bot</v>
      </c>
      <c r="C62" s="9"/>
      <c r="D62" s="9"/>
      <c r="E62" s="16">
        <f t="shared" si="3"/>
        <v>0</v>
      </c>
      <c r="F62" s="9">
        <v>0.0</v>
      </c>
      <c r="G62" s="9">
        <v>0.0</v>
      </c>
      <c r="H62" s="9">
        <v>0.0</v>
      </c>
      <c r="I62" s="9">
        <v>0.0</v>
      </c>
      <c r="J62" s="9">
        <v>0.0</v>
      </c>
      <c r="K62" s="9">
        <v>0.0</v>
      </c>
      <c r="L62" s="9">
        <v>0.0</v>
      </c>
      <c r="M62" s="9">
        <v>0.0</v>
      </c>
      <c r="N62" s="9">
        <v>0.0</v>
      </c>
      <c r="O62" s="9">
        <v>0.0</v>
      </c>
      <c r="P62" s="9">
        <v>0.0</v>
      </c>
      <c r="Q62" s="9">
        <v>0.0</v>
      </c>
      <c r="R62" s="4"/>
      <c r="S62" s="46"/>
      <c r="T62" s="4"/>
      <c r="U62" s="4"/>
      <c r="V62" s="4"/>
      <c r="W62" s="4"/>
      <c r="X62" s="4"/>
      <c r="Y62" s="4"/>
      <c r="Z62" s="4"/>
    </row>
    <row r="63" ht="15.75" customHeight="1">
      <c r="A63" s="8">
        <f>Kontoplan!B53</f>
        <v>7410</v>
      </c>
      <c r="B63" s="8" t="str">
        <f>Kontoplan!C53</f>
        <v>Kontingent</v>
      </c>
      <c r="C63" s="9"/>
      <c r="D63" s="9"/>
      <c r="E63" s="16">
        <f t="shared" si="3"/>
        <v>0</v>
      </c>
      <c r="F63" s="9">
        <v>0.0</v>
      </c>
      <c r="G63" s="9">
        <v>0.0</v>
      </c>
      <c r="H63" s="9">
        <v>0.0</v>
      </c>
      <c r="I63" s="9">
        <v>0.0</v>
      </c>
      <c r="J63" s="9">
        <v>0.0</v>
      </c>
      <c r="K63" s="9">
        <v>0.0</v>
      </c>
      <c r="L63" s="9">
        <v>0.0</v>
      </c>
      <c r="M63" s="9">
        <v>0.0</v>
      </c>
      <c r="N63" s="9">
        <v>0.0</v>
      </c>
      <c r="O63" s="9">
        <v>0.0</v>
      </c>
      <c r="P63" s="9">
        <v>0.0</v>
      </c>
      <c r="Q63" s="9">
        <v>0.0</v>
      </c>
      <c r="R63" s="4"/>
      <c r="S63" s="46"/>
      <c r="T63" s="4"/>
      <c r="U63" s="4"/>
      <c r="V63" s="4"/>
      <c r="W63" s="4"/>
      <c r="X63" s="4"/>
      <c r="Y63" s="4"/>
      <c r="Z63" s="4"/>
    </row>
    <row r="64" ht="15.75" customHeight="1">
      <c r="A64" s="8">
        <f>Kontoplan!B54</f>
        <v>7430</v>
      </c>
      <c r="B64" s="8" t="str">
        <f>Kontoplan!C54</f>
        <v>Gave</v>
      </c>
      <c r="C64" s="9"/>
      <c r="D64" s="9"/>
      <c r="E64" s="16">
        <f t="shared" si="3"/>
        <v>0</v>
      </c>
      <c r="F64" s="9">
        <v>0.0</v>
      </c>
      <c r="G64" s="9">
        <v>0.0</v>
      </c>
      <c r="H64" s="9">
        <v>0.0</v>
      </c>
      <c r="I64" s="9">
        <v>0.0</v>
      </c>
      <c r="J64" s="9">
        <v>0.0</v>
      </c>
      <c r="K64" s="9">
        <v>0.0</v>
      </c>
      <c r="L64" s="9">
        <v>0.0</v>
      </c>
      <c r="M64" s="9">
        <v>0.0</v>
      </c>
      <c r="N64" s="9">
        <v>0.0</v>
      </c>
      <c r="O64" s="9">
        <v>0.0</v>
      </c>
      <c r="P64" s="9">
        <v>0.0</v>
      </c>
      <c r="Q64" s="9">
        <v>0.0</v>
      </c>
      <c r="R64" s="4"/>
      <c r="S64" s="46"/>
      <c r="T64" s="4"/>
      <c r="U64" s="4"/>
      <c r="V64" s="4"/>
      <c r="W64" s="4"/>
      <c r="X64" s="4"/>
      <c r="Y64" s="4"/>
      <c r="Z64" s="4"/>
    </row>
    <row r="65" ht="15.75" customHeight="1">
      <c r="A65" s="8">
        <f>Kontoplan!B55</f>
        <v>7500</v>
      </c>
      <c r="B65" s="8" t="str">
        <f>Kontoplan!C55</f>
        <v>Forsikringspremie</v>
      </c>
      <c r="C65" s="9"/>
      <c r="D65" s="9"/>
      <c r="E65" s="16">
        <f t="shared" si="3"/>
        <v>0</v>
      </c>
      <c r="F65" s="9">
        <v>0.0</v>
      </c>
      <c r="G65" s="9">
        <v>0.0</v>
      </c>
      <c r="H65" s="9">
        <v>0.0</v>
      </c>
      <c r="I65" s="9">
        <v>0.0</v>
      </c>
      <c r="J65" s="9">
        <v>0.0</v>
      </c>
      <c r="K65" s="9">
        <v>0.0</v>
      </c>
      <c r="L65" s="9">
        <v>0.0</v>
      </c>
      <c r="M65" s="9">
        <v>0.0</v>
      </c>
      <c r="N65" s="9">
        <v>0.0</v>
      </c>
      <c r="O65" s="9">
        <v>0.0</v>
      </c>
      <c r="P65" s="9">
        <v>0.0</v>
      </c>
      <c r="Q65" s="9">
        <v>0.0</v>
      </c>
      <c r="R65" s="4"/>
      <c r="S65" s="46"/>
      <c r="T65" s="4"/>
      <c r="U65" s="4"/>
      <c r="V65" s="4"/>
      <c r="W65" s="4"/>
      <c r="X65" s="4"/>
      <c r="Y65" s="4"/>
      <c r="Z65" s="4"/>
    </row>
    <row r="66" ht="15.75" customHeight="1">
      <c r="A66" s="8">
        <f>Kontoplan!B56</f>
        <v>7770</v>
      </c>
      <c r="B66" s="8" t="str">
        <f>Kontoplan!C56</f>
        <v>Bank og kortgebyr</v>
      </c>
      <c r="C66" s="9"/>
      <c r="D66" s="9"/>
      <c r="E66" s="16">
        <f t="shared" si="3"/>
        <v>0</v>
      </c>
      <c r="F66" s="9">
        <v>0.0</v>
      </c>
      <c r="G66" s="9">
        <v>0.0</v>
      </c>
      <c r="H66" s="9">
        <v>0.0</v>
      </c>
      <c r="I66" s="9">
        <v>0.0</v>
      </c>
      <c r="J66" s="9">
        <v>0.0</v>
      </c>
      <c r="K66" s="9">
        <v>0.0</v>
      </c>
      <c r="L66" s="9">
        <v>0.0</v>
      </c>
      <c r="M66" s="9">
        <v>0.0</v>
      </c>
      <c r="N66" s="9">
        <v>0.0</v>
      </c>
      <c r="O66" s="9">
        <v>0.0</v>
      </c>
      <c r="P66" s="9">
        <v>0.0</v>
      </c>
      <c r="Q66" s="9">
        <v>0.0</v>
      </c>
      <c r="R66" s="4"/>
      <c r="S66" s="46"/>
      <c r="T66" s="4"/>
      <c r="U66" s="4"/>
      <c r="V66" s="4"/>
      <c r="W66" s="4"/>
      <c r="X66" s="4"/>
      <c r="Y66" s="4"/>
      <c r="Z66" s="4"/>
    </row>
    <row r="67" ht="15.75" customHeight="1">
      <c r="A67" s="8">
        <f>Kontoplan!B57</f>
        <v>7791</v>
      </c>
      <c r="B67" s="8" t="str">
        <f>Kontoplan!C57</f>
        <v>Internstøtte grupper</v>
      </c>
      <c r="C67" s="9"/>
      <c r="D67" s="9"/>
      <c r="E67" s="16">
        <f t="shared" si="3"/>
        <v>0</v>
      </c>
      <c r="F67" s="9">
        <v>0.0</v>
      </c>
      <c r="G67" s="9">
        <v>0.0</v>
      </c>
      <c r="H67" s="9">
        <v>0.0</v>
      </c>
      <c r="I67" s="9">
        <v>0.0</v>
      </c>
      <c r="J67" s="9">
        <v>0.0</v>
      </c>
      <c r="K67" s="9">
        <v>0.0</v>
      </c>
      <c r="L67" s="9">
        <v>0.0</v>
      </c>
      <c r="M67" s="9">
        <v>0.0</v>
      </c>
      <c r="N67" s="9">
        <v>0.0</v>
      </c>
      <c r="O67" s="9">
        <v>0.0</v>
      </c>
      <c r="P67" s="9">
        <v>0.0</v>
      </c>
      <c r="Q67" s="9">
        <v>0.0</v>
      </c>
      <c r="R67" s="4"/>
      <c r="S67" s="46"/>
      <c r="T67" s="4"/>
      <c r="U67" s="4"/>
      <c r="V67" s="4"/>
      <c r="W67" s="4"/>
      <c r="X67" s="4"/>
      <c r="Y67" s="4"/>
      <c r="Z67" s="4"/>
    </row>
    <row r="68" ht="15.75" customHeight="1">
      <c r="A68" s="8">
        <f>Kontoplan!B58</f>
        <v>8050</v>
      </c>
      <c r="B68" s="8" t="str">
        <f>Kontoplan!C58</f>
        <v>Annen renteinntekt</v>
      </c>
      <c r="C68" s="9"/>
      <c r="D68" s="9"/>
      <c r="E68" s="16">
        <f t="shared" si="3"/>
        <v>0</v>
      </c>
      <c r="F68" s="9">
        <v>0.0</v>
      </c>
      <c r="G68" s="9">
        <v>0.0</v>
      </c>
      <c r="H68" s="9">
        <v>0.0</v>
      </c>
      <c r="I68" s="9">
        <v>0.0</v>
      </c>
      <c r="J68" s="9">
        <v>0.0</v>
      </c>
      <c r="K68" s="9">
        <v>0.0</v>
      </c>
      <c r="L68" s="9">
        <v>0.0</v>
      </c>
      <c r="M68" s="9">
        <v>0.0</v>
      </c>
      <c r="N68" s="9">
        <v>0.0</v>
      </c>
      <c r="O68" s="9">
        <v>0.0</v>
      </c>
      <c r="P68" s="9">
        <v>0.0</v>
      </c>
      <c r="Q68" s="9">
        <v>0.0</v>
      </c>
      <c r="R68" s="4"/>
      <c r="S68" s="46"/>
      <c r="T68" s="4"/>
      <c r="U68" s="4"/>
      <c r="V68" s="4"/>
      <c r="W68" s="4"/>
      <c r="X68" s="4"/>
      <c r="Y68" s="4"/>
      <c r="Z68" s="4"/>
    </row>
    <row r="69" ht="15.75" customHeight="1">
      <c r="A69" s="8">
        <f>Kontoplan!B59</f>
        <v>8150</v>
      </c>
      <c r="B69" s="8" t="str">
        <f>Kontoplan!C59</f>
        <v>Annen rentekostnad</v>
      </c>
      <c r="C69" s="9"/>
      <c r="D69" s="9"/>
      <c r="E69" s="16">
        <f t="shared" si="3"/>
        <v>0</v>
      </c>
      <c r="F69" s="9">
        <v>0.0</v>
      </c>
      <c r="G69" s="9">
        <v>0.0</v>
      </c>
      <c r="H69" s="9">
        <v>0.0</v>
      </c>
      <c r="I69" s="9">
        <v>0.0</v>
      </c>
      <c r="J69" s="9">
        <v>0.0</v>
      </c>
      <c r="K69" s="9">
        <v>0.0</v>
      </c>
      <c r="L69" s="9">
        <v>0.0</v>
      </c>
      <c r="M69" s="9">
        <v>0.0</v>
      </c>
      <c r="N69" s="9">
        <v>0.0</v>
      </c>
      <c r="O69" s="9">
        <v>0.0</v>
      </c>
      <c r="P69" s="9">
        <v>0.0</v>
      </c>
      <c r="Q69" s="9">
        <v>0.0</v>
      </c>
      <c r="R69" s="4"/>
      <c r="S69" s="46"/>
      <c r="T69" s="4"/>
      <c r="U69" s="4"/>
      <c r="V69" s="4"/>
      <c r="W69" s="4"/>
      <c r="X69" s="4"/>
      <c r="Y69" s="4"/>
      <c r="Z69" s="4"/>
    </row>
    <row r="70" ht="15.75" customHeight="1">
      <c r="A70" s="8">
        <f>Kontoplan!B60</f>
        <v>8170</v>
      </c>
      <c r="B70" s="8" t="str">
        <f>Kontoplan!C60</f>
        <v>Annen finanskostnad</v>
      </c>
      <c r="C70" s="9"/>
      <c r="D70" s="9"/>
      <c r="E70" s="16">
        <f t="shared" si="3"/>
        <v>0</v>
      </c>
      <c r="F70" s="9">
        <v>0.0</v>
      </c>
      <c r="G70" s="9">
        <v>0.0</v>
      </c>
      <c r="H70" s="9">
        <v>0.0</v>
      </c>
      <c r="I70" s="9">
        <v>0.0</v>
      </c>
      <c r="J70" s="9">
        <v>0.0</v>
      </c>
      <c r="K70" s="9">
        <v>0.0</v>
      </c>
      <c r="L70" s="9">
        <v>0.0</v>
      </c>
      <c r="M70" s="9">
        <v>0.0</v>
      </c>
      <c r="N70" s="9">
        <v>0.0</v>
      </c>
      <c r="O70" s="9">
        <v>0.0</v>
      </c>
      <c r="P70" s="9">
        <v>0.0</v>
      </c>
      <c r="Q70" s="9">
        <v>0.0</v>
      </c>
      <c r="R70" s="4"/>
      <c r="S70" s="46"/>
      <c r="T70" s="4"/>
      <c r="U70" s="4"/>
      <c r="V70" s="4"/>
      <c r="W70" s="4"/>
      <c r="X70" s="4"/>
      <c r="Y70" s="4"/>
      <c r="Z70" s="4"/>
    </row>
    <row r="71" ht="15.75" customHeight="1">
      <c r="A71" s="4"/>
      <c r="B71" s="4"/>
      <c r="C71" s="12"/>
      <c r="D71" s="12"/>
      <c r="E71" s="12"/>
      <c r="F71" s="12"/>
      <c r="G71" s="12"/>
      <c r="H71" s="12"/>
      <c r="I71" s="12"/>
      <c r="J71" s="12"/>
      <c r="K71" s="12"/>
      <c r="L71" s="12"/>
      <c r="M71" s="12"/>
      <c r="N71" s="12"/>
      <c r="O71" s="12"/>
      <c r="P71" s="12"/>
      <c r="Q71" s="12"/>
      <c r="R71" s="4"/>
      <c r="S71" s="4"/>
      <c r="T71" s="4"/>
      <c r="U71" s="4"/>
      <c r="V71" s="4"/>
      <c r="W71" s="4"/>
      <c r="X71" s="4"/>
      <c r="Y71" s="4"/>
      <c r="Z71" s="4"/>
    </row>
    <row r="72" ht="15.75" customHeight="1">
      <c r="A72" s="13" t="s">
        <v>32</v>
      </c>
      <c r="B72" s="14"/>
      <c r="C72" s="15">
        <f t="shared" ref="C72:Q72" si="4">SUM(C39:C71)</f>
        <v>0</v>
      </c>
      <c r="D72" s="15">
        <f t="shared" si="4"/>
        <v>0</v>
      </c>
      <c r="E72" s="16">
        <f t="shared" si="4"/>
        <v>0</v>
      </c>
      <c r="F72" s="15">
        <f t="shared" si="4"/>
        <v>0</v>
      </c>
      <c r="G72" s="15">
        <f t="shared" si="4"/>
        <v>0</v>
      </c>
      <c r="H72" s="15">
        <f t="shared" si="4"/>
        <v>0</v>
      </c>
      <c r="I72" s="15">
        <f t="shared" si="4"/>
        <v>0</v>
      </c>
      <c r="J72" s="15">
        <f t="shared" si="4"/>
        <v>0</v>
      </c>
      <c r="K72" s="15">
        <f t="shared" si="4"/>
        <v>0</v>
      </c>
      <c r="L72" s="15">
        <f t="shared" si="4"/>
        <v>0</v>
      </c>
      <c r="M72" s="15">
        <f t="shared" si="4"/>
        <v>0</v>
      </c>
      <c r="N72" s="15">
        <f t="shared" si="4"/>
        <v>0</v>
      </c>
      <c r="O72" s="15">
        <f t="shared" si="4"/>
        <v>0</v>
      </c>
      <c r="P72" s="15">
        <f t="shared" si="4"/>
        <v>0</v>
      </c>
      <c r="Q72" s="15">
        <f t="shared" si="4"/>
        <v>0</v>
      </c>
      <c r="R72" s="4"/>
      <c r="S72" s="46"/>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13" t="s">
        <v>33</v>
      </c>
      <c r="B74" s="14"/>
      <c r="C74" s="15">
        <f t="shared" ref="C74:Q74" si="5">C32+C72</f>
        <v>0</v>
      </c>
      <c r="D74" s="15">
        <f t="shared" si="5"/>
        <v>0</v>
      </c>
      <c r="E74" s="16">
        <f t="shared" si="5"/>
        <v>0</v>
      </c>
      <c r="F74" s="15">
        <f t="shared" si="5"/>
        <v>0</v>
      </c>
      <c r="G74" s="15">
        <f t="shared" si="5"/>
        <v>0</v>
      </c>
      <c r="H74" s="15">
        <f t="shared" si="5"/>
        <v>0</v>
      </c>
      <c r="I74" s="15">
        <f t="shared" si="5"/>
        <v>0</v>
      </c>
      <c r="J74" s="15">
        <f t="shared" si="5"/>
        <v>0</v>
      </c>
      <c r="K74" s="15">
        <f t="shared" si="5"/>
        <v>0</v>
      </c>
      <c r="L74" s="15">
        <f t="shared" si="5"/>
        <v>0</v>
      </c>
      <c r="M74" s="15">
        <f t="shared" si="5"/>
        <v>0</v>
      </c>
      <c r="N74" s="15">
        <f t="shared" si="5"/>
        <v>0</v>
      </c>
      <c r="O74" s="15">
        <f t="shared" si="5"/>
        <v>0</v>
      </c>
      <c r="P74" s="15">
        <f t="shared" si="5"/>
        <v>0</v>
      </c>
      <c r="Q74" s="15">
        <f t="shared" si="5"/>
        <v>0</v>
      </c>
      <c r="R74" s="4"/>
      <c r="S74" s="46"/>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paperSize="9" orientation="portrait"/>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3.0" topLeftCell="C4" activePane="bottomRight" state="frozen"/>
      <selection activeCell="C1" sqref="C1" pane="topRight"/>
      <selection activeCell="A4" sqref="A4" pane="bottomLeft"/>
      <selection activeCell="C4" sqref="C4" pane="bottomRight"/>
    </sheetView>
  </sheetViews>
  <sheetFormatPr customHeight="1" defaultColWidth="11.22" defaultRowHeight="15.0"/>
  <cols>
    <col customWidth="1" min="1" max="1" width="10.78"/>
    <col customWidth="1" min="2" max="2" width="24.78"/>
    <col customWidth="1" min="3" max="5" width="12.44"/>
    <col customWidth="1" min="6" max="17" width="10.0"/>
    <col customWidth="1" min="18" max="18" width="2.67"/>
    <col customWidth="1" min="19" max="19" width="83.33"/>
    <col customWidth="1" min="20" max="26" width="10.56"/>
  </cols>
  <sheetData>
    <row r="1" ht="15.75" customHeight="1">
      <c r="A1" s="19" t="s">
        <v>171</v>
      </c>
      <c r="B1" s="20"/>
      <c r="C1" s="20"/>
      <c r="D1" s="20"/>
      <c r="E1" s="20"/>
      <c r="F1" s="20"/>
      <c r="G1" s="20"/>
      <c r="H1" s="20"/>
      <c r="I1" s="20"/>
      <c r="J1" s="20"/>
      <c r="K1" s="20"/>
      <c r="L1" s="20"/>
      <c r="M1" s="20"/>
      <c r="N1" s="20"/>
      <c r="O1" s="20"/>
      <c r="P1" s="20"/>
      <c r="Q1" s="20"/>
      <c r="R1" s="20"/>
      <c r="S1" s="20"/>
      <c r="T1" s="4"/>
      <c r="U1" s="4"/>
      <c r="V1" s="4"/>
      <c r="W1" s="4"/>
      <c r="X1" s="4"/>
      <c r="Y1" s="4"/>
      <c r="Z1" s="4"/>
    </row>
    <row r="2" ht="15.75" customHeight="1">
      <c r="A2" s="21"/>
      <c r="T2" s="4"/>
      <c r="U2" s="4"/>
      <c r="V2" s="4"/>
      <c r="W2" s="4"/>
      <c r="X2" s="4"/>
      <c r="Y2" s="4"/>
      <c r="Z2" s="4"/>
    </row>
    <row r="3" ht="15.75" customHeight="1">
      <c r="A3" s="21"/>
      <c r="T3" s="4"/>
      <c r="U3" s="4"/>
      <c r="V3" s="4"/>
      <c r="W3" s="4"/>
      <c r="X3" s="4"/>
      <c r="Y3" s="4"/>
      <c r="Z3" s="4"/>
    </row>
    <row r="4" ht="15.75" customHeight="1">
      <c r="A4" s="47" t="str">
        <f>Forside!B4</f>
        <v>BI Athletics</v>
      </c>
      <c r="B4" s="20"/>
      <c r="C4" s="20"/>
      <c r="D4" s="20"/>
      <c r="E4" s="20"/>
      <c r="F4" s="20"/>
      <c r="G4" s="20"/>
      <c r="H4" s="20"/>
      <c r="I4" s="20"/>
      <c r="J4" s="20"/>
      <c r="K4" s="20"/>
      <c r="L4" s="20"/>
      <c r="M4" s="20"/>
      <c r="N4" s="20"/>
      <c r="O4" s="20"/>
      <c r="P4" s="20"/>
      <c r="Q4" s="20"/>
      <c r="R4" s="20"/>
      <c r="S4" s="20"/>
      <c r="T4" s="4"/>
      <c r="U4" s="4"/>
      <c r="V4" s="4"/>
      <c r="W4" s="4"/>
      <c r="X4" s="4"/>
      <c r="Y4" s="4"/>
      <c r="Z4" s="4"/>
    </row>
    <row r="5" ht="15.75" customHeight="1">
      <c r="A5" s="21"/>
      <c r="T5" s="4"/>
      <c r="U5" s="4"/>
      <c r="V5" s="4"/>
      <c r="W5" s="4"/>
      <c r="X5" s="4"/>
      <c r="Y5" s="4"/>
      <c r="Z5" s="4"/>
    </row>
    <row r="6" ht="15.75" customHeight="1">
      <c r="A6" s="21"/>
      <c r="T6" s="4"/>
      <c r="U6" s="4"/>
      <c r="V6" s="4"/>
      <c r="W6" s="4"/>
      <c r="X6" s="4"/>
      <c r="Y6" s="4"/>
      <c r="Z6" s="4"/>
    </row>
    <row r="7" ht="15.75" customHeight="1">
      <c r="A7" s="48" t="s">
        <v>162</v>
      </c>
      <c r="B7" s="2"/>
      <c r="C7" s="2"/>
      <c r="D7" s="2"/>
      <c r="E7" s="2"/>
      <c r="F7" s="2"/>
      <c r="G7" s="2"/>
      <c r="H7" s="2"/>
      <c r="I7" s="2"/>
      <c r="J7" s="2"/>
      <c r="K7" s="2"/>
      <c r="L7" s="2"/>
      <c r="M7" s="2"/>
      <c r="N7" s="2"/>
      <c r="O7" s="2"/>
      <c r="P7" s="2"/>
      <c r="Q7" s="2"/>
      <c r="R7" s="2"/>
      <c r="S7" s="2"/>
      <c r="T7" s="4"/>
      <c r="U7" s="4"/>
      <c r="V7" s="4"/>
      <c r="W7" s="4"/>
      <c r="X7" s="4"/>
      <c r="Y7" s="4"/>
      <c r="Z7" s="4"/>
    </row>
    <row r="8" ht="15.75" customHeight="1">
      <c r="A8" s="49" t="str">
        <f>MID(CELL("filename",A1),FIND("]",CELL("filename",A1))+1,255)</f>
        <v>#VALUE!</v>
      </c>
      <c r="B8" s="2"/>
      <c r="C8" s="2"/>
      <c r="D8" s="2"/>
      <c r="E8" s="2"/>
      <c r="F8" s="2"/>
      <c r="G8" s="2"/>
      <c r="H8" s="2"/>
      <c r="I8" s="2"/>
      <c r="J8" s="2"/>
      <c r="K8" s="2"/>
      <c r="L8" s="2"/>
      <c r="M8" s="2"/>
      <c r="N8" s="2"/>
      <c r="O8" s="2"/>
      <c r="P8" s="2"/>
      <c r="Q8" s="2"/>
      <c r="R8" s="2"/>
      <c r="S8" s="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5" t="s">
        <v>2</v>
      </c>
      <c r="B10" s="2"/>
      <c r="C10" s="2"/>
      <c r="D10" s="2"/>
      <c r="E10" s="2"/>
      <c r="F10" s="2"/>
      <c r="G10" s="2"/>
      <c r="H10" s="2"/>
      <c r="I10" s="2"/>
      <c r="J10" s="2"/>
      <c r="K10" s="2"/>
      <c r="L10" s="2"/>
      <c r="M10" s="2"/>
      <c r="N10" s="2"/>
      <c r="O10" s="2"/>
      <c r="P10" s="2"/>
      <c r="Q10" s="2"/>
      <c r="R10" s="2"/>
      <c r="S10" s="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6" t="s">
        <v>3</v>
      </c>
      <c r="B12" s="6" t="s">
        <v>4</v>
      </c>
      <c r="C12" s="6" t="s">
        <v>5</v>
      </c>
      <c r="D12" s="6" t="s">
        <v>6</v>
      </c>
      <c r="E12" s="7" t="s">
        <v>7</v>
      </c>
      <c r="F12" s="6" t="s">
        <v>172</v>
      </c>
      <c r="G12" s="6" t="s">
        <v>173</v>
      </c>
      <c r="H12" s="6" t="s">
        <v>174</v>
      </c>
      <c r="I12" s="6" t="s">
        <v>175</v>
      </c>
      <c r="J12" s="6" t="s">
        <v>176</v>
      </c>
      <c r="K12" s="6" t="s">
        <v>177</v>
      </c>
      <c r="L12" s="6" t="s">
        <v>178</v>
      </c>
      <c r="M12" s="6" t="s">
        <v>179</v>
      </c>
      <c r="N12" s="6" t="s">
        <v>180</v>
      </c>
      <c r="O12" s="6" t="s">
        <v>181</v>
      </c>
      <c r="P12" s="6" t="s">
        <v>182</v>
      </c>
      <c r="Q12" s="6" t="s">
        <v>183</v>
      </c>
      <c r="R12" s="45"/>
      <c r="S12" s="6" t="s">
        <v>184</v>
      </c>
      <c r="T12" s="4"/>
      <c r="U12" s="4"/>
      <c r="V12" s="4"/>
      <c r="W12" s="4"/>
      <c r="X12" s="4"/>
      <c r="Y12" s="4"/>
      <c r="Z12" s="4"/>
    </row>
    <row r="13" ht="15.75" customHeight="1">
      <c r="A13" s="8">
        <f>Kontoplan!B11</f>
        <v>3000</v>
      </c>
      <c r="B13" s="8" t="str">
        <f>Kontoplan!C11</f>
        <v>Salgsinntekter, avgiftspliktig</v>
      </c>
      <c r="C13" s="9"/>
      <c r="D13" s="9"/>
      <c r="E13" s="16">
        <f t="shared" ref="E13:E30" si="1">SUM(F13:Q13)</f>
        <v>0</v>
      </c>
      <c r="F13" s="9">
        <v>0.0</v>
      </c>
      <c r="G13" s="9">
        <v>0.0</v>
      </c>
      <c r="H13" s="9">
        <v>0.0</v>
      </c>
      <c r="I13" s="9">
        <v>0.0</v>
      </c>
      <c r="J13" s="9">
        <v>0.0</v>
      </c>
      <c r="K13" s="9">
        <v>0.0</v>
      </c>
      <c r="L13" s="9">
        <v>0.0</v>
      </c>
      <c r="M13" s="9">
        <v>0.0</v>
      </c>
      <c r="N13" s="9">
        <v>0.0</v>
      </c>
      <c r="O13" s="9">
        <v>0.0</v>
      </c>
      <c r="P13" s="9">
        <v>0.0</v>
      </c>
      <c r="Q13" s="9">
        <v>0.0</v>
      </c>
      <c r="R13" s="4"/>
      <c r="S13" s="46"/>
      <c r="T13" s="4"/>
      <c r="U13" s="4"/>
      <c r="V13" s="4"/>
      <c r="W13" s="4"/>
      <c r="X13" s="4"/>
      <c r="Y13" s="4"/>
      <c r="Z13" s="4"/>
    </row>
    <row r="14" ht="15.75" customHeight="1">
      <c r="A14" s="8">
        <f>Kontoplan!B12</f>
        <v>3009</v>
      </c>
      <c r="B14" s="8" t="str">
        <f>Kontoplan!C12</f>
        <v>Sponsorinntekt</v>
      </c>
      <c r="C14" s="9"/>
      <c r="D14" s="9"/>
      <c r="E14" s="16">
        <f t="shared" si="1"/>
        <v>0</v>
      </c>
      <c r="F14" s="9">
        <v>0.0</v>
      </c>
      <c r="G14" s="9">
        <v>0.0</v>
      </c>
      <c r="H14" s="9">
        <v>0.0</v>
      </c>
      <c r="I14" s="9">
        <v>0.0</v>
      </c>
      <c r="J14" s="9">
        <v>0.0</v>
      </c>
      <c r="K14" s="9">
        <v>0.0</v>
      </c>
      <c r="L14" s="9">
        <v>0.0</v>
      </c>
      <c r="M14" s="9">
        <v>0.0</v>
      </c>
      <c r="N14" s="9">
        <v>0.0</v>
      </c>
      <c r="O14" s="9">
        <v>0.0</v>
      </c>
      <c r="P14" s="9">
        <v>0.0</v>
      </c>
      <c r="Q14" s="9">
        <v>0.0</v>
      </c>
      <c r="R14" s="4"/>
      <c r="S14" s="46"/>
      <c r="T14" s="4"/>
      <c r="U14" s="4"/>
      <c r="V14" s="4"/>
      <c r="W14" s="4"/>
      <c r="X14" s="4"/>
      <c r="Y14" s="4"/>
      <c r="Z14" s="4"/>
    </row>
    <row r="15" ht="15.75" customHeight="1">
      <c r="A15" s="8">
        <f>Kontoplan!B13</f>
        <v>3100</v>
      </c>
      <c r="B15" s="8" t="str">
        <f>Kontoplan!C13</f>
        <v>Salgsinntekter, avgiftsfri</v>
      </c>
      <c r="C15" s="9"/>
      <c r="D15" s="9"/>
      <c r="E15" s="16">
        <f t="shared" si="1"/>
        <v>-271300</v>
      </c>
      <c r="F15" s="9">
        <v>0.0</v>
      </c>
      <c r="G15" s="9">
        <v>-25000.0</v>
      </c>
      <c r="H15" s="9">
        <v>0.0</v>
      </c>
      <c r="I15" s="9">
        <v>0.0</v>
      </c>
      <c r="J15" s="9">
        <v>0.0</v>
      </c>
      <c r="K15" s="9">
        <v>0.0</v>
      </c>
      <c r="L15" s="9">
        <v>0.0</v>
      </c>
      <c r="M15" s="9">
        <v>0.0</v>
      </c>
      <c r="N15" s="9">
        <v>0.0</v>
      </c>
      <c r="O15" s="9">
        <v>-25000.0</v>
      </c>
      <c r="P15" s="9">
        <v>-208800.0</v>
      </c>
      <c r="Q15" s="9">
        <v>-12500.0</v>
      </c>
      <c r="R15" s="4"/>
      <c r="S15" s="46"/>
      <c r="T15" s="4"/>
      <c r="U15" s="4"/>
      <c r="V15" s="4"/>
      <c r="W15" s="4"/>
      <c r="X15" s="4"/>
      <c r="Y15" s="4"/>
      <c r="Z15" s="4"/>
    </row>
    <row r="16" ht="15.75" customHeight="1">
      <c r="A16" s="8">
        <f>Kontoplan!B14</f>
        <v>3101</v>
      </c>
      <c r="B16" s="8" t="str">
        <f>Kontoplan!C14</f>
        <v>Dugnad</v>
      </c>
      <c r="C16" s="9"/>
      <c r="D16" s="9"/>
      <c r="E16" s="16">
        <f t="shared" si="1"/>
        <v>0</v>
      </c>
      <c r="F16" s="9">
        <v>0.0</v>
      </c>
      <c r="G16" s="9">
        <v>0.0</v>
      </c>
      <c r="H16" s="9">
        <v>0.0</v>
      </c>
      <c r="I16" s="9">
        <v>0.0</v>
      </c>
      <c r="J16" s="9">
        <v>0.0</v>
      </c>
      <c r="K16" s="9">
        <v>0.0</v>
      </c>
      <c r="L16" s="9">
        <v>0.0</v>
      </c>
      <c r="M16" s="9">
        <v>0.0</v>
      </c>
      <c r="N16" s="9">
        <v>0.0</v>
      </c>
      <c r="O16" s="9">
        <v>0.0</v>
      </c>
      <c r="P16" s="9">
        <v>0.0</v>
      </c>
      <c r="Q16" s="9">
        <v>0.0</v>
      </c>
      <c r="R16" s="4"/>
      <c r="S16" s="46"/>
      <c r="T16" s="4"/>
      <c r="U16" s="4"/>
      <c r="V16" s="4"/>
      <c r="W16" s="4"/>
      <c r="X16" s="4"/>
      <c r="Y16" s="4"/>
      <c r="Z16" s="4"/>
    </row>
    <row r="17" ht="15.75" customHeight="1">
      <c r="A17" s="8">
        <f>Kontoplan!B15</f>
        <v>3410</v>
      </c>
      <c r="B17" s="8" t="str">
        <f>Kontoplan!C15</f>
        <v>Tilskudd fra Oslo Kommune</v>
      </c>
      <c r="C17" s="9"/>
      <c r="D17" s="9"/>
      <c r="E17" s="16">
        <f t="shared" si="1"/>
        <v>0</v>
      </c>
      <c r="F17" s="9">
        <v>0.0</v>
      </c>
      <c r="G17" s="9">
        <v>0.0</v>
      </c>
      <c r="H17" s="9">
        <v>0.0</v>
      </c>
      <c r="I17" s="9">
        <v>0.0</v>
      </c>
      <c r="J17" s="9">
        <v>0.0</v>
      </c>
      <c r="K17" s="9">
        <v>0.0</v>
      </c>
      <c r="L17" s="9">
        <v>0.0</v>
      </c>
      <c r="M17" s="9">
        <v>0.0</v>
      </c>
      <c r="N17" s="9">
        <v>0.0</v>
      </c>
      <c r="O17" s="9">
        <v>0.0</v>
      </c>
      <c r="P17" s="9">
        <v>0.0</v>
      </c>
      <c r="Q17" s="9">
        <v>0.0</v>
      </c>
      <c r="R17" s="4"/>
      <c r="S17" s="46"/>
      <c r="T17" s="4"/>
      <c r="U17" s="4"/>
      <c r="V17" s="4"/>
      <c r="W17" s="4"/>
      <c r="X17" s="4"/>
      <c r="Y17" s="4"/>
      <c r="Z17" s="4"/>
    </row>
    <row r="18" ht="15.75" customHeight="1">
      <c r="A18" s="8">
        <f>Kontoplan!B16</f>
        <v>3420</v>
      </c>
      <c r="B18" s="8" t="str">
        <f>Kontoplan!C16</f>
        <v>Momskompensasjon</v>
      </c>
      <c r="C18" s="9"/>
      <c r="D18" s="9"/>
      <c r="E18" s="16">
        <f t="shared" si="1"/>
        <v>0</v>
      </c>
      <c r="F18" s="9">
        <v>0.0</v>
      </c>
      <c r="G18" s="9">
        <v>0.0</v>
      </c>
      <c r="H18" s="9">
        <v>0.0</v>
      </c>
      <c r="I18" s="9">
        <v>0.0</v>
      </c>
      <c r="J18" s="9">
        <v>0.0</v>
      </c>
      <c r="K18" s="9">
        <v>0.0</v>
      </c>
      <c r="L18" s="9">
        <v>0.0</v>
      </c>
      <c r="M18" s="9">
        <v>0.0</v>
      </c>
      <c r="N18" s="9">
        <v>0.0</v>
      </c>
      <c r="O18" s="9">
        <v>0.0</v>
      </c>
      <c r="P18" s="9">
        <v>0.0</v>
      </c>
      <c r="Q18" s="9">
        <v>0.0</v>
      </c>
      <c r="R18" s="4"/>
      <c r="S18" s="46"/>
      <c r="T18" s="4"/>
      <c r="U18" s="4"/>
      <c r="V18" s="4"/>
      <c r="W18" s="4"/>
      <c r="X18" s="4"/>
      <c r="Y18" s="4"/>
      <c r="Z18" s="4"/>
    </row>
    <row r="19" ht="15.75" customHeight="1">
      <c r="A19" s="8">
        <f>Kontoplan!B17</f>
        <v>3430</v>
      </c>
      <c r="B19" s="8" t="str">
        <f>Kontoplan!C17</f>
        <v>Grasrotandelen Norsk Tipping</v>
      </c>
      <c r="C19" s="9"/>
      <c r="D19" s="9"/>
      <c r="E19" s="16">
        <f t="shared" si="1"/>
        <v>0</v>
      </c>
      <c r="F19" s="9">
        <v>0.0</v>
      </c>
      <c r="G19" s="9">
        <v>0.0</v>
      </c>
      <c r="H19" s="9">
        <v>0.0</v>
      </c>
      <c r="I19" s="9">
        <v>0.0</v>
      </c>
      <c r="J19" s="9">
        <v>0.0</v>
      </c>
      <c r="K19" s="9">
        <v>0.0</v>
      </c>
      <c r="L19" s="9">
        <v>0.0</v>
      </c>
      <c r="M19" s="9">
        <v>0.0</v>
      </c>
      <c r="N19" s="9">
        <v>0.0</v>
      </c>
      <c r="O19" s="9">
        <v>0.0</v>
      </c>
      <c r="P19" s="9">
        <v>0.0</v>
      </c>
      <c r="Q19" s="9">
        <v>0.0</v>
      </c>
      <c r="R19" s="4"/>
      <c r="S19" s="46"/>
      <c r="T19" s="4"/>
      <c r="U19" s="4"/>
      <c r="V19" s="4"/>
      <c r="W19" s="4"/>
      <c r="X19" s="4"/>
      <c r="Y19" s="4"/>
      <c r="Z19" s="4"/>
    </row>
    <row r="20" ht="15.75" customHeight="1">
      <c r="A20" s="8">
        <f>Kontoplan!B18</f>
        <v>3900</v>
      </c>
      <c r="B20" s="8" t="str">
        <f>Kontoplan!C18</f>
        <v>Annen driftsrelatert inntekt</v>
      </c>
      <c r="C20" s="9"/>
      <c r="D20" s="9"/>
      <c r="E20" s="16">
        <f t="shared" si="1"/>
        <v>0</v>
      </c>
      <c r="F20" s="9">
        <v>0.0</v>
      </c>
      <c r="G20" s="9">
        <v>0.0</v>
      </c>
      <c r="H20" s="9">
        <v>0.0</v>
      </c>
      <c r="I20" s="9">
        <v>0.0</v>
      </c>
      <c r="J20" s="9">
        <v>0.0</v>
      </c>
      <c r="K20" s="9">
        <v>0.0</v>
      </c>
      <c r="L20" s="9">
        <v>0.0</v>
      </c>
      <c r="M20" s="9">
        <v>0.0</v>
      </c>
      <c r="N20" s="9">
        <v>0.0</v>
      </c>
      <c r="O20" s="9">
        <v>0.0</v>
      </c>
      <c r="P20" s="9">
        <v>0.0</v>
      </c>
      <c r="Q20" s="9">
        <v>0.0</v>
      </c>
      <c r="R20" s="4"/>
      <c r="S20" s="46"/>
      <c r="T20" s="4"/>
      <c r="U20" s="4"/>
      <c r="V20" s="4"/>
      <c r="W20" s="4"/>
      <c r="X20" s="4"/>
      <c r="Y20" s="4"/>
      <c r="Z20" s="4"/>
    </row>
    <row r="21" ht="15.75" customHeight="1">
      <c r="A21" s="8">
        <f>Kontoplan!B19</f>
        <v>3901</v>
      </c>
      <c r="B21" s="8" t="str">
        <f>Kontoplan!C19</f>
        <v>Internstøtte BI Athletics</v>
      </c>
      <c r="C21" s="9"/>
      <c r="D21" s="9"/>
      <c r="E21" s="16">
        <f t="shared" si="1"/>
        <v>-67075</v>
      </c>
      <c r="F21" s="9">
        <v>0.0</v>
      </c>
      <c r="G21" s="9">
        <v>-5000.0</v>
      </c>
      <c r="H21" s="9">
        <v>0.0</v>
      </c>
      <c r="I21" s="9">
        <v>0.0</v>
      </c>
      <c r="J21" s="9">
        <v>0.0</v>
      </c>
      <c r="K21" s="9">
        <v>0.0</v>
      </c>
      <c r="L21" s="9">
        <v>0.0</v>
      </c>
      <c r="M21" s="9">
        <v>-750.0</v>
      </c>
      <c r="N21" s="9">
        <v>-11625.0</v>
      </c>
      <c r="O21" s="9">
        <v>-5000.0</v>
      </c>
      <c r="P21" s="9">
        <v>-37200.0</v>
      </c>
      <c r="Q21" s="9">
        <v>-7500.0</v>
      </c>
      <c r="R21" s="4"/>
      <c r="S21" s="46"/>
      <c r="T21" s="4"/>
      <c r="U21" s="4"/>
      <c r="V21" s="4"/>
      <c r="W21" s="4"/>
      <c r="X21" s="4"/>
      <c r="Y21" s="4"/>
      <c r="Z21" s="4"/>
    </row>
    <row r="22" ht="15.75" customHeight="1">
      <c r="A22" s="8">
        <f>Kontoplan!B20</f>
        <v>3920</v>
      </c>
      <c r="B22" s="8" t="str">
        <f>Kontoplan!C20</f>
        <v>Medlemskontingent</v>
      </c>
      <c r="C22" s="9"/>
      <c r="D22" s="9"/>
      <c r="E22" s="16">
        <f t="shared" si="1"/>
        <v>0</v>
      </c>
      <c r="F22" s="9">
        <v>0.0</v>
      </c>
      <c r="G22" s="9">
        <v>0.0</v>
      </c>
      <c r="H22" s="9">
        <v>0.0</v>
      </c>
      <c r="I22" s="9">
        <v>0.0</v>
      </c>
      <c r="J22" s="9">
        <v>0.0</v>
      </c>
      <c r="K22" s="9">
        <v>0.0</v>
      </c>
      <c r="L22" s="9">
        <v>0.0</v>
      </c>
      <c r="M22" s="9">
        <v>0.0</v>
      </c>
      <c r="N22" s="9">
        <v>0.0</v>
      </c>
      <c r="O22" s="9">
        <v>0.0</v>
      </c>
      <c r="P22" s="9">
        <v>0.0</v>
      </c>
      <c r="Q22" s="9">
        <v>0.0</v>
      </c>
      <c r="R22" s="4"/>
      <c r="S22" s="46"/>
      <c r="T22" s="4"/>
      <c r="U22" s="4"/>
      <c r="V22" s="4"/>
      <c r="W22" s="4"/>
      <c r="X22" s="4"/>
      <c r="Y22" s="4"/>
      <c r="Z22" s="4"/>
    </row>
    <row r="23" ht="15.75" customHeight="1">
      <c r="A23" s="8">
        <f>Kontoplan!B21</f>
        <v>3921</v>
      </c>
      <c r="B23" s="8" t="str">
        <f>Kontoplan!C21</f>
        <v>Gruppeavgift</v>
      </c>
      <c r="C23" s="9"/>
      <c r="D23" s="9"/>
      <c r="E23" s="16">
        <f t="shared" si="1"/>
        <v>-41850</v>
      </c>
      <c r="F23" s="9">
        <v>0.0</v>
      </c>
      <c r="G23" s="9">
        <v>0.0</v>
      </c>
      <c r="H23" s="9">
        <v>0.0</v>
      </c>
      <c r="I23" s="9">
        <v>0.0</v>
      </c>
      <c r="J23" s="9">
        <v>0.0</v>
      </c>
      <c r="K23" s="9">
        <v>0.0</v>
      </c>
      <c r="L23" s="9">
        <v>0.0</v>
      </c>
      <c r="M23" s="9">
        <v>0.0</v>
      </c>
      <c r="N23" s="9">
        <v>0.0</v>
      </c>
      <c r="O23" s="9">
        <v>-41850.0</v>
      </c>
      <c r="P23" s="9">
        <v>0.0</v>
      </c>
      <c r="Q23" s="9">
        <v>0.0</v>
      </c>
      <c r="R23" s="4"/>
      <c r="S23" s="46"/>
      <c r="T23" s="4"/>
      <c r="U23" s="4"/>
      <c r="V23" s="4"/>
      <c r="W23" s="4"/>
      <c r="X23" s="4"/>
      <c r="Y23" s="4"/>
      <c r="Z23" s="4"/>
    </row>
    <row r="24" ht="15.75" customHeight="1">
      <c r="A24" s="8">
        <f>Kontoplan!B22</f>
        <v>3930</v>
      </c>
      <c r="B24" s="8" t="str">
        <f>Kontoplan!C22</f>
        <v>Treningsavgift</v>
      </c>
      <c r="C24" s="9"/>
      <c r="D24" s="9"/>
      <c r="E24" s="16">
        <f t="shared" si="1"/>
        <v>0</v>
      </c>
      <c r="F24" s="9">
        <v>0.0</v>
      </c>
      <c r="G24" s="9">
        <v>0.0</v>
      </c>
      <c r="H24" s="9">
        <v>0.0</v>
      </c>
      <c r="I24" s="9">
        <v>0.0</v>
      </c>
      <c r="J24" s="9">
        <v>0.0</v>
      </c>
      <c r="K24" s="9">
        <v>0.0</v>
      </c>
      <c r="L24" s="9">
        <v>0.0</v>
      </c>
      <c r="M24" s="9">
        <v>0.0</v>
      </c>
      <c r="N24" s="9">
        <v>0.0</v>
      </c>
      <c r="O24" s="9">
        <v>0.0</v>
      </c>
      <c r="P24" s="9">
        <v>0.0</v>
      </c>
      <c r="Q24" s="9">
        <v>0.0</v>
      </c>
      <c r="R24" s="4"/>
      <c r="S24" s="46"/>
      <c r="T24" s="4"/>
      <c r="U24" s="4"/>
      <c r="V24" s="4"/>
      <c r="W24" s="4"/>
      <c r="X24" s="4"/>
      <c r="Y24" s="4"/>
      <c r="Z24" s="4"/>
    </row>
    <row r="25" ht="15.75" customHeight="1">
      <c r="A25" s="8">
        <f>Kontoplan!B23</f>
        <v>3990</v>
      </c>
      <c r="B25" s="8" t="str">
        <f>Kontoplan!C23</f>
        <v>Kontingent fra BI-studenter</v>
      </c>
      <c r="C25" s="9"/>
      <c r="D25" s="9"/>
      <c r="E25" s="16">
        <f t="shared" si="1"/>
        <v>0</v>
      </c>
      <c r="F25" s="9">
        <v>0.0</v>
      </c>
      <c r="G25" s="9">
        <v>0.0</v>
      </c>
      <c r="H25" s="9">
        <v>0.0</v>
      </c>
      <c r="I25" s="9">
        <v>0.0</v>
      </c>
      <c r="J25" s="9">
        <v>0.0</v>
      </c>
      <c r="K25" s="9">
        <v>0.0</v>
      </c>
      <c r="L25" s="9">
        <v>0.0</v>
      </c>
      <c r="M25" s="9">
        <v>0.0</v>
      </c>
      <c r="N25" s="9">
        <v>0.0</v>
      </c>
      <c r="O25" s="9">
        <v>0.0</v>
      </c>
      <c r="P25" s="9">
        <v>0.0</v>
      </c>
      <c r="Q25" s="9">
        <v>0.0</v>
      </c>
      <c r="R25" s="4"/>
      <c r="S25" s="46"/>
      <c r="T25" s="4"/>
      <c r="U25" s="4"/>
      <c r="V25" s="4"/>
      <c r="W25" s="4"/>
      <c r="X25" s="4"/>
      <c r="Y25" s="4"/>
      <c r="Z25" s="4"/>
    </row>
    <row r="26" ht="15.75" customHeight="1">
      <c r="A26" s="8">
        <f>Kontoplan!B24</f>
        <v>3991</v>
      </c>
      <c r="B26" s="8" t="str">
        <f>Kontoplan!C24</f>
        <v>Støtte fra BISO</v>
      </c>
      <c r="C26" s="9"/>
      <c r="D26" s="9"/>
      <c r="E26" s="16">
        <f t="shared" si="1"/>
        <v>0</v>
      </c>
      <c r="F26" s="9">
        <v>0.0</v>
      </c>
      <c r="G26" s="9">
        <v>0.0</v>
      </c>
      <c r="H26" s="9">
        <v>0.0</v>
      </c>
      <c r="I26" s="9">
        <v>0.0</v>
      </c>
      <c r="J26" s="9">
        <v>0.0</v>
      </c>
      <c r="K26" s="9">
        <v>0.0</v>
      </c>
      <c r="L26" s="9">
        <v>0.0</v>
      </c>
      <c r="M26" s="9">
        <v>0.0</v>
      </c>
      <c r="N26" s="9">
        <v>0.0</v>
      </c>
      <c r="O26" s="9">
        <v>0.0</v>
      </c>
      <c r="P26" s="9">
        <v>0.0</v>
      </c>
      <c r="Q26" s="9">
        <v>0.0</v>
      </c>
      <c r="R26" s="4"/>
      <c r="S26" s="46"/>
      <c r="T26" s="4"/>
      <c r="U26" s="4"/>
      <c r="V26" s="4"/>
      <c r="W26" s="4"/>
      <c r="X26" s="4"/>
      <c r="Y26" s="4"/>
      <c r="Z26" s="4"/>
    </row>
    <row r="27" ht="15.75" customHeight="1">
      <c r="A27" s="8">
        <f>Kontoplan!B25</f>
        <v>3992</v>
      </c>
      <c r="B27" s="8" t="str">
        <f>Kontoplan!C25</f>
        <v>Støtte fra BI</v>
      </c>
      <c r="C27" s="9"/>
      <c r="D27" s="9"/>
      <c r="E27" s="16">
        <f t="shared" si="1"/>
        <v>0</v>
      </c>
      <c r="F27" s="9">
        <v>0.0</v>
      </c>
      <c r="G27" s="9">
        <v>0.0</v>
      </c>
      <c r="H27" s="9">
        <v>0.0</v>
      </c>
      <c r="I27" s="9">
        <v>0.0</v>
      </c>
      <c r="J27" s="9">
        <v>0.0</v>
      </c>
      <c r="K27" s="9">
        <v>0.0</v>
      </c>
      <c r="L27" s="9">
        <v>0.0</v>
      </c>
      <c r="M27" s="9">
        <v>0.0</v>
      </c>
      <c r="N27" s="9">
        <v>0.0</v>
      </c>
      <c r="O27" s="9">
        <v>0.0</v>
      </c>
      <c r="P27" s="9">
        <v>0.0</v>
      </c>
      <c r="Q27" s="9">
        <v>0.0</v>
      </c>
      <c r="R27" s="4"/>
      <c r="S27" s="46"/>
      <c r="T27" s="4"/>
      <c r="U27" s="4"/>
      <c r="V27" s="4"/>
      <c r="W27" s="4"/>
      <c r="X27" s="4"/>
      <c r="Y27" s="4"/>
      <c r="Z27" s="4"/>
    </row>
    <row r="28" ht="15.75" customHeight="1">
      <c r="A28" s="8">
        <f>Kontoplan!B26</f>
        <v>3993</v>
      </c>
      <c r="B28" s="8" t="str">
        <f>Kontoplan!C26</f>
        <v>Støtte fra Velferdstinget</v>
      </c>
      <c r="C28" s="9"/>
      <c r="D28" s="9"/>
      <c r="E28" s="16">
        <f t="shared" si="1"/>
        <v>0</v>
      </c>
      <c r="F28" s="9">
        <v>0.0</v>
      </c>
      <c r="G28" s="9">
        <v>0.0</v>
      </c>
      <c r="H28" s="9">
        <v>0.0</v>
      </c>
      <c r="I28" s="9">
        <v>0.0</v>
      </c>
      <c r="J28" s="9">
        <v>0.0</v>
      </c>
      <c r="K28" s="9">
        <v>0.0</v>
      </c>
      <c r="L28" s="9">
        <v>0.0</v>
      </c>
      <c r="M28" s="9">
        <v>0.0</v>
      </c>
      <c r="N28" s="9">
        <v>0.0</v>
      </c>
      <c r="O28" s="9">
        <v>0.0</v>
      </c>
      <c r="P28" s="9">
        <v>0.0</v>
      </c>
      <c r="Q28" s="9">
        <v>0.0</v>
      </c>
      <c r="R28" s="4"/>
      <c r="S28" s="46"/>
      <c r="T28" s="4"/>
      <c r="U28" s="4"/>
      <c r="V28" s="4"/>
      <c r="W28" s="4"/>
      <c r="X28" s="4"/>
      <c r="Y28" s="4"/>
      <c r="Z28" s="4"/>
    </row>
    <row r="29" ht="15.75" customHeight="1">
      <c r="A29" s="8">
        <f>Kontoplan!B27</f>
        <v>3994</v>
      </c>
      <c r="B29" s="8" t="str">
        <f>Kontoplan!C27</f>
        <v>Støtte fra NSI</v>
      </c>
      <c r="C29" s="9"/>
      <c r="D29" s="9"/>
      <c r="E29" s="16">
        <f t="shared" si="1"/>
        <v>0</v>
      </c>
      <c r="F29" s="9">
        <v>0.0</v>
      </c>
      <c r="G29" s="9">
        <v>0.0</v>
      </c>
      <c r="H29" s="9">
        <v>0.0</v>
      </c>
      <c r="I29" s="9">
        <v>0.0</v>
      </c>
      <c r="J29" s="9">
        <v>0.0</v>
      </c>
      <c r="K29" s="9">
        <v>0.0</v>
      </c>
      <c r="L29" s="9">
        <v>0.0</v>
      </c>
      <c r="M29" s="9">
        <v>0.0</v>
      </c>
      <c r="N29" s="9">
        <v>0.0</v>
      </c>
      <c r="O29" s="9">
        <v>0.0</v>
      </c>
      <c r="P29" s="9">
        <v>0.0</v>
      </c>
      <c r="Q29" s="9">
        <v>0.0</v>
      </c>
      <c r="R29" s="4"/>
      <c r="S29" s="46"/>
      <c r="T29" s="4"/>
      <c r="U29" s="4"/>
      <c r="V29" s="4"/>
      <c r="W29" s="4"/>
      <c r="X29" s="4"/>
      <c r="Y29" s="4"/>
      <c r="Z29" s="4"/>
    </row>
    <row r="30" ht="15.75" customHeight="1">
      <c r="A30" s="8">
        <f>Kontoplan!B28</f>
        <v>3995</v>
      </c>
      <c r="B30" s="8" t="str">
        <f>Kontoplan!C28</f>
        <v>Annen støtte</v>
      </c>
      <c r="C30" s="9"/>
      <c r="D30" s="9"/>
      <c r="E30" s="16">
        <f t="shared" si="1"/>
        <v>0</v>
      </c>
      <c r="F30" s="9">
        <v>0.0</v>
      </c>
      <c r="G30" s="9">
        <v>0.0</v>
      </c>
      <c r="H30" s="9">
        <v>0.0</v>
      </c>
      <c r="I30" s="9">
        <v>0.0</v>
      </c>
      <c r="J30" s="9">
        <v>0.0</v>
      </c>
      <c r="K30" s="9">
        <v>0.0</v>
      </c>
      <c r="L30" s="9">
        <v>0.0</v>
      </c>
      <c r="M30" s="9">
        <v>0.0</v>
      </c>
      <c r="N30" s="9">
        <v>0.0</v>
      </c>
      <c r="O30" s="9">
        <v>0.0</v>
      </c>
      <c r="P30" s="9">
        <v>0.0</v>
      </c>
      <c r="Q30" s="9">
        <v>0.0</v>
      </c>
      <c r="R30" s="4"/>
      <c r="S30" s="46"/>
      <c r="T30" s="4"/>
      <c r="U30" s="4"/>
      <c r="V30" s="4"/>
      <c r="W30" s="4"/>
      <c r="X30" s="4"/>
      <c r="Y30" s="4"/>
      <c r="Z30" s="4"/>
    </row>
    <row r="31" ht="15.75" customHeight="1">
      <c r="A31" s="4"/>
      <c r="B31" s="4"/>
      <c r="C31" s="12"/>
      <c r="D31" s="12"/>
      <c r="E31" s="12"/>
      <c r="F31" s="12"/>
      <c r="G31" s="12"/>
      <c r="H31" s="12"/>
      <c r="I31" s="12"/>
      <c r="J31" s="12"/>
      <c r="K31" s="12"/>
      <c r="L31" s="12"/>
      <c r="M31" s="12"/>
      <c r="N31" s="12"/>
      <c r="O31" s="12"/>
      <c r="P31" s="12"/>
      <c r="Q31" s="12"/>
      <c r="R31" s="4"/>
      <c r="S31" s="4"/>
      <c r="T31" s="4"/>
      <c r="U31" s="4"/>
      <c r="V31" s="4"/>
      <c r="W31" s="4"/>
      <c r="X31" s="4"/>
      <c r="Y31" s="4"/>
      <c r="Z31" s="4"/>
    </row>
    <row r="32" ht="15.75" customHeight="1">
      <c r="A32" s="13" t="s">
        <v>30</v>
      </c>
      <c r="B32" s="14"/>
      <c r="C32" s="15">
        <f t="shared" ref="C32:Q32" si="2">SUM(C13:C31)</f>
        <v>0</v>
      </c>
      <c r="D32" s="15">
        <f t="shared" si="2"/>
        <v>0</v>
      </c>
      <c r="E32" s="16">
        <f t="shared" si="2"/>
        <v>-380225</v>
      </c>
      <c r="F32" s="15">
        <f t="shared" si="2"/>
        <v>0</v>
      </c>
      <c r="G32" s="15">
        <f t="shared" si="2"/>
        <v>-30000</v>
      </c>
      <c r="H32" s="15">
        <f t="shared" si="2"/>
        <v>0</v>
      </c>
      <c r="I32" s="15">
        <f t="shared" si="2"/>
        <v>0</v>
      </c>
      <c r="J32" s="15">
        <f t="shared" si="2"/>
        <v>0</v>
      </c>
      <c r="K32" s="15">
        <f t="shared" si="2"/>
        <v>0</v>
      </c>
      <c r="L32" s="15">
        <f t="shared" si="2"/>
        <v>0</v>
      </c>
      <c r="M32" s="15">
        <f t="shared" si="2"/>
        <v>-750</v>
      </c>
      <c r="N32" s="15">
        <f t="shared" si="2"/>
        <v>-11625</v>
      </c>
      <c r="O32" s="15">
        <f t="shared" si="2"/>
        <v>-71850</v>
      </c>
      <c r="P32" s="15">
        <f t="shared" si="2"/>
        <v>-246000</v>
      </c>
      <c r="Q32" s="15">
        <f t="shared" si="2"/>
        <v>-20000</v>
      </c>
      <c r="R32" s="4"/>
      <c r="S32" s="46"/>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5" t="s">
        <v>31</v>
      </c>
      <c r="B36" s="2"/>
      <c r="C36" s="2"/>
      <c r="D36" s="2"/>
      <c r="E36" s="2"/>
      <c r="F36" s="2"/>
      <c r="G36" s="2"/>
      <c r="H36" s="2"/>
      <c r="I36" s="2"/>
      <c r="J36" s="2"/>
      <c r="K36" s="2"/>
      <c r="L36" s="2"/>
      <c r="M36" s="2"/>
      <c r="N36" s="2"/>
      <c r="O36" s="2"/>
      <c r="P36" s="2"/>
      <c r="Q36" s="2"/>
      <c r="R36" s="2"/>
      <c r="S36" s="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6" t="s">
        <v>3</v>
      </c>
      <c r="B38" s="6" t="s">
        <v>4</v>
      </c>
      <c r="C38" s="6" t="s">
        <v>5</v>
      </c>
      <c r="D38" s="6" t="s">
        <v>6</v>
      </c>
      <c r="E38" s="7" t="s">
        <v>7</v>
      </c>
      <c r="F38" s="6" t="s">
        <v>172</v>
      </c>
      <c r="G38" s="6" t="s">
        <v>173</v>
      </c>
      <c r="H38" s="6" t="s">
        <v>174</v>
      </c>
      <c r="I38" s="6" t="s">
        <v>175</v>
      </c>
      <c r="J38" s="6" t="s">
        <v>176</v>
      </c>
      <c r="K38" s="6" t="s">
        <v>177</v>
      </c>
      <c r="L38" s="6" t="s">
        <v>178</v>
      </c>
      <c r="M38" s="6" t="s">
        <v>179</v>
      </c>
      <c r="N38" s="6" t="s">
        <v>180</v>
      </c>
      <c r="O38" s="6" t="s">
        <v>181</v>
      </c>
      <c r="P38" s="6" t="s">
        <v>182</v>
      </c>
      <c r="Q38" s="6" t="s">
        <v>183</v>
      </c>
      <c r="R38" s="45"/>
      <c r="S38" s="6" t="s">
        <v>184</v>
      </c>
      <c r="T38" s="4"/>
      <c r="U38" s="4"/>
      <c r="V38" s="4"/>
      <c r="W38" s="4"/>
      <c r="X38" s="4"/>
      <c r="Y38" s="4"/>
      <c r="Z38" s="4"/>
    </row>
    <row r="39" ht="15.75" customHeight="1">
      <c r="A39" s="8">
        <f>Kontoplan!B29</f>
        <v>5910</v>
      </c>
      <c r="B39" s="8" t="str">
        <f>Kontoplan!C29</f>
        <v>Lunsjkort</v>
      </c>
      <c r="C39" s="9"/>
      <c r="D39" s="9"/>
      <c r="E39" s="16">
        <f t="shared" ref="E39:E70" si="3">SUM(F39:Q39)</f>
        <v>0</v>
      </c>
      <c r="F39" s="9">
        <v>0.0</v>
      </c>
      <c r="G39" s="9">
        <v>0.0</v>
      </c>
      <c r="H39" s="9">
        <v>0.0</v>
      </c>
      <c r="I39" s="9">
        <v>0.0</v>
      </c>
      <c r="J39" s="9">
        <v>0.0</v>
      </c>
      <c r="K39" s="9">
        <v>0.0</v>
      </c>
      <c r="L39" s="9">
        <v>0.0</v>
      </c>
      <c r="M39" s="9">
        <v>0.0</v>
      </c>
      <c r="N39" s="9">
        <v>0.0</v>
      </c>
      <c r="O39" s="9">
        <v>0.0</v>
      </c>
      <c r="P39" s="9">
        <v>0.0</v>
      </c>
      <c r="Q39" s="9">
        <v>0.0</v>
      </c>
      <c r="R39" s="4"/>
      <c r="S39" s="46"/>
      <c r="T39" s="4"/>
      <c r="U39" s="4"/>
      <c r="V39" s="4"/>
      <c r="W39" s="4"/>
      <c r="X39" s="4"/>
      <c r="Y39" s="4"/>
      <c r="Z39" s="4"/>
    </row>
    <row r="40" ht="15.75" customHeight="1">
      <c r="A40" s="8">
        <f>Kontoplan!B30</f>
        <v>5995</v>
      </c>
      <c r="B40" s="8" t="str">
        <f>Kontoplan!C30</f>
        <v>Styrekostnader</v>
      </c>
      <c r="C40" s="9"/>
      <c r="D40" s="9"/>
      <c r="E40" s="16">
        <f t="shared" si="3"/>
        <v>3000</v>
      </c>
      <c r="F40" s="9">
        <v>0.0</v>
      </c>
      <c r="G40" s="9">
        <v>0.0</v>
      </c>
      <c r="H40" s="9">
        <v>0.0</v>
      </c>
      <c r="I40" s="9">
        <v>0.0</v>
      </c>
      <c r="J40" s="9">
        <v>0.0</v>
      </c>
      <c r="K40" s="9">
        <v>0.0</v>
      </c>
      <c r="L40" s="9">
        <v>0.0</v>
      </c>
      <c r="M40" s="9">
        <v>3000.0</v>
      </c>
      <c r="N40" s="9">
        <v>0.0</v>
      </c>
      <c r="O40" s="9">
        <v>0.0</v>
      </c>
      <c r="P40" s="9">
        <v>0.0</v>
      </c>
      <c r="Q40" s="9">
        <v>0.0</v>
      </c>
      <c r="R40" s="4"/>
      <c r="S40" s="46"/>
      <c r="T40" s="4"/>
      <c r="U40" s="4"/>
      <c r="V40" s="4"/>
      <c r="W40" s="4"/>
      <c r="X40" s="4"/>
      <c r="Y40" s="4"/>
      <c r="Z40" s="4"/>
    </row>
    <row r="41" ht="15.75" customHeight="1">
      <c r="A41" s="8">
        <f>Kontoplan!B31</f>
        <v>6480</v>
      </c>
      <c r="B41" s="8" t="str">
        <f>Kontoplan!C31</f>
        <v>Leiekostnad idrett</v>
      </c>
      <c r="C41" s="9"/>
      <c r="D41" s="9"/>
      <c r="E41" s="16">
        <f t="shared" si="3"/>
        <v>0</v>
      </c>
      <c r="F41" s="9">
        <v>0.0</v>
      </c>
      <c r="G41" s="9">
        <v>0.0</v>
      </c>
      <c r="H41" s="9">
        <v>0.0</v>
      </c>
      <c r="I41" s="9">
        <v>0.0</v>
      </c>
      <c r="J41" s="9">
        <v>0.0</v>
      </c>
      <c r="K41" s="9">
        <v>0.0</v>
      </c>
      <c r="L41" s="9">
        <v>0.0</v>
      </c>
      <c r="M41" s="9">
        <v>0.0</v>
      </c>
      <c r="N41" s="9">
        <v>0.0</v>
      </c>
      <c r="O41" s="9">
        <v>0.0</v>
      </c>
      <c r="P41" s="9">
        <v>0.0</v>
      </c>
      <c r="Q41" s="9">
        <v>0.0</v>
      </c>
      <c r="R41" s="4"/>
      <c r="S41" s="46"/>
      <c r="T41" s="4"/>
      <c r="U41" s="4"/>
      <c r="V41" s="4"/>
      <c r="W41" s="4"/>
      <c r="X41" s="4"/>
      <c r="Y41" s="4"/>
      <c r="Z41" s="4"/>
    </row>
    <row r="42" ht="15.75" customHeight="1">
      <c r="A42" s="8">
        <f>Kontoplan!B32</f>
        <v>6490</v>
      </c>
      <c r="B42" s="8" t="str">
        <f>Kontoplan!C32</f>
        <v>Leiekostnad annen</v>
      </c>
      <c r="C42" s="9"/>
      <c r="D42" s="9"/>
      <c r="E42" s="16">
        <f t="shared" si="3"/>
        <v>0</v>
      </c>
      <c r="F42" s="9">
        <v>0.0</v>
      </c>
      <c r="G42" s="9">
        <v>0.0</v>
      </c>
      <c r="H42" s="9">
        <v>0.0</v>
      </c>
      <c r="I42" s="9">
        <v>0.0</v>
      </c>
      <c r="J42" s="9">
        <v>0.0</v>
      </c>
      <c r="K42" s="9">
        <v>0.0</v>
      </c>
      <c r="L42" s="9">
        <v>0.0</v>
      </c>
      <c r="M42" s="9">
        <v>0.0</v>
      </c>
      <c r="N42" s="9">
        <v>0.0</v>
      </c>
      <c r="O42" s="9">
        <v>0.0</v>
      </c>
      <c r="P42" s="9">
        <v>0.0</v>
      </c>
      <c r="Q42" s="9">
        <v>0.0</v>
      </c>
      <c r="R42" s="4"/>
      <c r="S42" s="46"/>
      <c r="T42" s="4"/>
      <c r="U42" s="4"/>
      <c r="V42" s="4"/>
      <c r="W42" s="4"/>
      <c r="X42" s="4"/>
      <c r="Y42" s="4"/>
      <c r="Z42" s="4"/>
    </row>
    <row r="43" ht="15.75" customHeight="1">
      <c r="A43" s="8">
        <f>Kontoplan!B33</f>
        <v>6540</v>
      </c>
      <c r="B43" s="8" t="str">
        <f>Kontoplan!C33</f>
        <v>Idrettsutstyr</v>
      </c>
      <c r="C43" s="9"/>
      <c r="D43" s="9"/>
      <c r="E43" s="16">
        <f t="shared" si="3"/>
        <v>0</v>
      </c>
      <c r="F43" s="9">
        <v>0.0</v>
      </c>
      <c r="G43" s="9">
        <v>0.0</v>
      </c>
      <c r="H43" s="9">
        <v>0.0</v>
      </c>
      <c r="I43" s="9">
        <v>0.0</v>
      </c>
      <c r="J43" s="9">
        <v>0.0</v>
      </c>
      <c r="K43" s="9">
        <v>0.0</v>
      </c>
      <c r="L43" s="9">
        <v>0.0</v>
      </c>
      <c r="M43" s="9">
        <v>0.0</v>
      </c>
      <c r="N43" s="9">
        <v>0.0</v>
      </c>
      <c r="O43" s="9">
        <v>0.0</v>
      </c>
      <c r="P43" s="9">
        <v>0.0</v>
      </c>
      <c r="Q43" s="9">
        <v>0.0</v>
      </c>
      <c r="R43" s="4"/>
      <c r="S43" s="46"/>
      <c r="T43" s="4"/>
      <c r="U43" s="4"/>
      <c r="V43" s="4"/>
      <c r="W43" s="4"/>
      <c r="X43" s="4"/>
      <c r="Y43" s="4"/>
      <c r="Z43" s="4"/>
    </row>
    <row r="44" ht="15.75" customHeight="1">
      <c r="A44" s="8">
        <f>Kontoplan!B34</f>
        <v>6550</v>
      </c>
      <c r="B44" s="8" t="str">
        <f>Kontoplan!C34</f>
        <v>Driftsmateriale</v>
      </c>
      <c r="C44" s="9"/>
      <c r="D44" s="9"/>
      <c r="E44" s="16">
        <f t="shared" si="3"/>
        <v>0</v>
      </c>
      <c r="F44" s="9">
        <v>0.0</v>
      </c>
      <c r="G44" s="9">
        <v>0.0</v>
      </c>
      <c r="H44" s="9">
        <v>0.0</v>
      </c>
      <c r="I44" s="9">
        <v>0.0</v>
      </c>
      <c r="J44" s="9">
        <v>0.0</v>
      </c>
      <c r="K44" s="9">
        <v>0.0</v>
      </c>
      <c r="L44" s="9">
        <v>0.0</v>
      </c>
      <c r="M44" s="9">
        <v>0.0</v>
      </c>
      <c r="N44" s="9">
        <v>0.0</v>
      </c>
      <c r="O44" s="9">
        <v>0.0</v>
      </c>
      <c r="P44" s="9">
        <v>0.0</v>
      </c>
      <c r="Q44" s="9">
        <v>0.0</v>
      </c>
      <c r="R44" s="4"/>
      <c r="S44" s="46"/>
      <c r="T44" s="4"/>
      <c r="U44" s="4"/>
      <c r="V44" s="4"/>
      <c r="W44" s="4"/>
      <c r="X44" s="4"/>
      <c r="Y44" s="4"/>
      <c r="Z44" s="4"/>
    </row>
    <row r="45" ht="15.75" customHeight="1">
      <c r="A45" s="8">
        <f>Kontoplan!B35</f>
        <v>6555</v>
      </c>
      <c r="B45" s="8" t="str">
        <f>Kontoplan!C35</f>
        <v>Andre driftskostnader</v>
      </c>
      <c r="C45" s="9"/>
      <c r="D45" s="9"/>
      <c r="E45" s="16">
        <f t="shared" si="3"/>
        <v>0</v>
      </c>
      <c r="F45" s="9">
        <v>0.0</v>
      </c>
      <c r="G45" s="9">
        <v>0.0</v>
      </c>
      <c r="H45" s="9">
        <v>0.0</v>
      </c>
      <c r="I45" s="9">
        <v>0.0</v>
      </c>
      <c r="J45" s="9">
        <v>0.0</v>
      </c>
      <c r="K45" s="9">
        <v>0.0</v>
      </c>
      <c r="L45" s="9">
        <v>0.0</v>
      </c>
      <c r="M45" s="9">
        <v>0.0</v>
      </c>
      <c r="N45" s="9">
        <v>0.0</v>
      </c>
      <c r="O45" s="9">
        <v>0.0</v>
      </c>
      <c r="P45" s="9">
        <v>0.0</v>
      </c>
      <c r="Q45" s="9">
        <v>0.0</v>
      </c>
      <c r="R45" s="4"/>
      <c r="S45" s="46"/>
      <c r="T45" s="4"/>
      <c r="U45" s="4"/>
      <c r="V45" s="4"/>
      <c r="W45" s="4"/>
      <c r="X45" s="4"/>
      <c r="Y45" s="4"/>
      <c r="Z45" s="4"/>
    </row>
    <row r="46" ht="15.75" customHeight="1">
      <c r="A46" s="8">
        <f>Kontoplan!B36</f>
        <v>6571</v>
      </c>
      <c r="B46" s="8" t="str">
        <f>Kontoplan!C36</f>
        <v>Drakter</v>
      </c>
      <c r="C46" s="9"/>
      <c r="D46" s="9"/>
      <c r="E46" s="16">
        <f t="shared" si="3"/>
        <v>0</v>
      </c>
      <c r="F46" s="9">
        <v>0.0</v>
      </c>
      <c r="G46" s="9">
        <v>0.0</v>
      </c>
      <c r="H46" s="9">
        <v>0.0</v>
      </c>
      <c r="I46" s="9">
        <v>0.0</v>
      </c>
      <c r="J46" s="9">
        <v>0.0</v>
      </c>
      <c r="K46" s="9">
        <v>0.0</v>
      </c>
      <c r="L46" s="9">
        <v>0.0</v>
      </c>
      <c r="M46" s="9">
        <v>0.0</v>
      </c>
      <c r="N46" s="9">
        <v>0.0</v>
      </c>
      <c r="O46" s="9">
        <v>0.0</v>
      </c>
      <c r="P46" s="9">
        <v>0.0</v>
      </c>
      <c r="Q46" s="9">
        <v>0.0</v>
      </c>
      <c r="R46" s="4"/>
      <c r="S46" s="46"/>
      <c r="T46" s="4"/>
      <c r="U46" s="4"/>
      <c r="V46" s="4"/>
      <c r="W46" s="4"/>
      <c r="X46" s="4"/>
      <c r="Y46" s="4"/>
      <c r="Z46" s="4"/>
    </row>
    <row r="47" ht="15.75" customHeight="1">
      <c r="A47" s="8">
        <f>Kontoplan!B37</f>
        <v>6572</v>
      </c>
      <c r="B47" s="8" t="str">
        <f>Kontoplan!C37</f>
        <v>Annet klær</v>
      </c>
      <c r="C47" s="9"/>
      <c r="D47" s="9"/>
      <c r="E47" s="16">
        <f t="shared" si="3"/>
        <v>0</v>
      </c>
      <c r="F47" s="9">
        <v>0.0</v>
      </c>
      <c r="G47" s="9">
        <v>0.0</v>
      </c>
      <c r="H47" s="9">
        <v>0.0</v>
      </c>
      <c r="I47" s="9">
        <v>0.0</v>
      </c>
      <c r="J47" s="9">
        <v>0.0</v>
      </c>
      <c r="K47" s="9">
        <v>0.0</v>
      </c>
      <c r="L47" s="9">
        <v>0.0</v>
      </c>
      <c r="M47" s="9">
        <v>0.0</v>
      </c>
      <c r="N47" s="9">
        <v>0.0</v>
      </c>
      <c r="O47" s="9">
        <v>0.0</v>
      </c>
      <c r="P47" s="9">
        <v>0.0</v>
      </c>
      <c r="Q47" s="9">
        <v>0.0</v>
      </c>
      <c r="R47" s="4"/>
      <c r="S47" s="46"/>
      <c r="T47" s="4"/>
      <c r="U47" s="4"/>
      <c r="V47" s="4"/>
      <c r="W47" s="4"/>
      <c r="X47" s="4"/>
      <c r="Y47" s="4"/>
      <c r="Z47" s="4"/>
    </row>
    <row r="48" ht="15.75" customHeight="1">
      <c r="A48" s="8">
        <f>Kontoplan!B38</f>
        <v>6620</v>
      </c>
      <c r="B48" s="8" t="str">
        <f>Kontoplan!C38</f>
        <v>Reparasjon og vedlikehold</v>
      </c>
      <c r="C48" s="9"/>
      <c r="D48" s="9"/>
      <c r="E48" s="16">
        <f t="shared" si="3"/>
        <v>0</v>
      </c>
      <c r="F48" s="9">
        <v>0.0</v>
      </c>
      <c r="G48" s="9">
        <v>0.0</v>
      </c>
      <c r="H48" s="9">
        <v>0.0</v>
      </c>
      <c r="I48" s="9">
        <v>0.0</v>
      </c>
      <c r="J48" s="9">
        <v>0.0</v>
      </c>
      <c r="K48" s="9">
        <v>0.0</v>
      </c>
      <c r="L48" s="9">
        <v>0.0</v>
      </c>
      <c r="M48" s="9">
        <v>0.0</v>
      </c>
      <c r="N48" s="9">
        <v>0.0</v>
      </c>
      <c r="O48" s="9">
        <v>0.0</v>
      </c>
      <c r="P48" s="9">
        <v>0.0</v>
      </c>
      <c r="Q48" s="9">
        <v>0.0</v>
      </c>
      <c r="R48" s="4"/>
      <c r="S48" s="46"/>
      <c r="T48" s="4"/>
      <c r="U48" s="4"/>
      <c r="V48" s="4"/>
      <c r="W48" s="4"/>
      <c r="X48" s="4"/>
      <c r="Y48" s="4"/>
      <c r="Z48" s="4"/>
    </row>
    <row r="49" ht="15.75" customHeight="1">
      <c r="A49" s="8">
        <f>Kontoplan!B39</f>
        <v>6705</v>
      </c>
      <c r="B49" s="8" t="str">
        <f>Kontoplan!C39</f>
        <v>Regnskapshonorar</v>
      </c>
      <c r="C49" s="9"/>
      <c r="D49" s="9"/>
      <c r="E49" s="16">
        <f t="shared" si="3"/>
        <v>0</v>
      </c>
      <c r="F49" s="9">
        <v>0.0</v>
      </c>
      <c r="G49" s="9">
        <v>0.0</v>
      </c>
      <c r="H49" s="9">
        <v>0.0</v>
      </c>
      <c r="I49" s="9">
        <v>0.0</v>
      </c>
      <c r="J49" s="9">
        <v>0.0</v>
      </c>
      <c r="K49" s="9">
        <v>0.0</v>
      </c>
      <c r="L49" s="9">
        <v>0.0</v>
      </c>
      <c r="M49" s="9">
        <v>0.0</v>
      </c>
      <c r="N49" s="9">
        <v>0.0</v>
      </c>
      <c r="O49" s="9">
        <v>0.0</v>
      </c>
      <c r="P49" s="9">
        <v>0.0</v>
      </c>
      <c r="Q49" s="9">
        <v>0.0</v>
      </c>
      <c r="R49" s="4"/>
      <c r="S49" s="46"/>
      <c r="T49" s="4"/>
      <c r="U49" s="4"/>
      <c r="V49" s="4"/>
      <c r="W49" s="4"/>
      <c r="X49" s="4"/>
      <c r="Y49" s="4"/>
      <c r="Z49" s="4"/>
    </row>
    <row r="50" ht="15.75" customHeight="1">
      <c r="A50" s="8">
        <f>Kontoplan!B40</f>
        <v>6710</v>
      </c>
      <c r="B50" s="8" t="str">
        <f>Kontoplan!C40</f>
        <v>Dommerhonorar</v>
      </c>
      <c r="C50" s="9"/>
      <c r="D50" s="9"/>
      <c r="E50" s="16">
        <f t="shared" si="3"/>
        <v>0</v>
      </c>
      <c r="F50" s="9">
        <v>0.0</v>
      </c>
      <c r="G50" s="9">
        <v>0.0</v>
      </c>
      <c r="H50" s="9">
        <v>0.0</v>
      </c>
      <c r="I50" s="9">
        <v>0.0</v>
      </c>
      <c r="J50" s="9">
        <v>0.0</v>
      </c>
      <c r="K50" s="9">
        <v>0.0</v>
      </c>
      <c r="L50" s="9">
        <v>0.0</v>
      </c>
      <c r="M50" s="9">
        <v>0.0</v>
      </c>
      <c r="N50" s="9">
        <v>0.0</v>
      </c>
      <c r="O50" s="9">
        <v>0.0</v>
      </c>
      <c r="P50" s="9">
        <v>0.0</v>
      </c>
      <c r="Q50" s="9">
        <v>0.0</v>
      </c>
      <c r="R50" s="4"/>
      <c r="S50" s="46"/>
      <c r="T50" s="4"/>
      <c r="U50" s="4"/>
      <c r="V50" s="4"/>
      <c r="W50" s="4"/>
      <c r="X50" s="4"/>
      <c r="Y50" s="4"/>
      <c r="Z50" s="4"/>
    </row>
    <row r="51" ht="15.75" customHeight="1">
      <c r="A51" s="8">
        <f>Kontoplan!B41</f>
        <v>6711</v>
      </c>
      <c r="B51" s="8" t="str">
        <f>Kontoplan!C41</f>
        <v>Trenerhonorar</v>
      </c>
      <c r="C51" s="9"/>
      <c r="D51" s="9"/>
      <c r="E51" s="16">
        <f t="shared" si="3"/>
        <v>0</v>
      </c>
      <c r="F51" s="9">
        <v>0.0</v>
      </c>
      <c r="G51" s="9">
        <v>0.0</v>
      </c>
      <c r="H51" s="9">
        <v>0.0</v>
      </c>
      <c r="I51" s="9">
        <v>0.0</v>
      </c>
      <c r="J51" s="9">
        <v>0.0</v>
      </c>
      <c r="K51" s="9">
        <v>0.0</v>
      </c>
      <c r="L51" s="9">
        <v>0.0</v>
      </c>
      <c r="M51" s="9">
        <v>0.0</v>
      </c>
      <c r="N51" s="9">
        <v>0.0</v>
      </c>
      <c r="O51" s="9">
        <v>0.0</v>
      </c>
      <c r="P51" s="9">
        <v>0.0</v>
      </c>
      <c r="Q51" s="9">
        <v>0.0</v>
      </c>
      <c r="R51" s="4"/>
      <c r="S51" s="46"/>
      <c r="T51" s="4"/>
      <c r="U51" s="4"/>
      <c r="V51" s="4"/>
      <c r="W51" s="4"/>
      <c r="X51" s="4"/>
      <c r="Y51" s="4"/>
      <c r="Z51" s="4"/>
    </row>
    <row r="52" ht="15.75" customHeight="1">
      <c r="A52" s="8">
        <f>Kontoplan!B42</f>
        <v>6800</v>
      </c>
      <c r="B52" s="8" t="str">
        <f>Kontoplan!C42</f>
        <v>Kontorrekvisita</v>
      </c>
      <c r="C52" s="9"/>
      <c r="D52" s="9"/>
      <c r="E52" s="16">
        <f t="shared" si="3"/>
        <v>0</v>
      </c>
      <c r="F52" s="9">
        <v>0.0</v>
      </c>
      <c r="G52" s="9">
        <v>0.0</v>
      </c>
      <c r="H52" s="9">
        <v>0.0</v>
      </c>
      <c r="I52" s="9">
        <v>0.0</v>
      </c>
      <c r="J52" s="9">
        <v>0.0</v>
      </c>
      <c r="K52" s="9">
        <v>0.0</v>
      </c>
      <c r="L52" s="9">
        <v>0.0</v>
      </c>
      <c r="M52" s="9">
        <v>0.0</v>
      </c>
      <c r="N52" s="9">
        <v>0.0</v>
      </c>
      <c r="O52" s="9">
        <v>0.0</v>
      </c>
      <c r="P52" s="9">
        <v>0.0</v>
      </c>
      <c r="Q52" s="9">
        <v>0.0</v>
      </c>
      <c r="R52" s="4"/>
      <c r="S52" s="46"/>
      <c r="T52" s="4"/>
      <c r="U52" s="4"/>
      <c r="V52" s="4"/>
      <c r="W52" s="4"/>
      <c r="X52" s="4"/>
      <c r="Y52" s="4"/>
      <c r="Z52" s="4"/>
    </row>
    <row r="53" ht="15.75" customHeight="1">
      <c r="A53" s="8">
        <f>Kontoplan!B43</f>
        <v>6810</v>
      </c>
      <c r="B53" s="8" t="str">
        <f>Kontoplan!C43</f>
        <v>Datakostnad</v>
      </c>
      <c r="C53" s="9"/>
      <c r="D53" s="9"/>
      <c r="E53" s="16">
        <f t="shared" si="3"/>
        <v>0</v>
      </c>
      <c r="F53" s="9">
        <v>0.0</v>
      </c>
      <c r="G53" s="9">
        <v>0.0</v>
      </c>
      <c r="H53" s="9">
        <v>0.0</v>
      </c>
      <c r="I53" s="9">
        <v>0.0</v>
      </c>
      <c r="J53" s="9">
        <v>0.0</v>
      </c>
      <c r="K53" s="9">
        <v>0.0</v>
      </c>
      <c r="L53" s="9">
        <v>0.0</v>
      </c>
      <c r="M53" s="9">
        <v>0.0</v>
      </c>
      <c r="N53" s="9">
        <v>0.0</v>
      </c>
      <c r="O53" s="9">
        <v>0.0</v>
      </c>
      <c r="P53" s="9">
        <v>0.0</v>
      </c>
      <c r="Q53" s="9">
        <v>0.0</v>
      </c>
      <c r="R53" s="4"/>
      <c r="S53" s="46"/>
      <c r="T53" s="4"/>
      <c r="U53" s="4"/>
      <c r="V53" s="4"/>
      <c r="W53" s="4"/>
      <c r="X53" s="4"/>
      <c r="Y53" s="4"/>
      <c r="Z53" s="4"/>
    </row>
    <row r="54" ht="15.75" customHeight="1">
      <c r="A54" s="8">
        <f>Kontoplan!B44</f>
        <v>6860</v>
      </c>
      <c r="B54" s="8" t="str">
        <f>Kontoplan!C44</f>
        <v>Møte, kurs, oppdatering o.l</v>
      </c>
      <c r="C54" s="9"/>
      <c r="D54" s="9"/>
      <c r="E54" s="16">
        <f t="shared" si="3"/>
        <v>0</v>
      </c>
      <c r="F54" s="9">
        <v>0.0</v>
      </c>
      <c r="G54" s="9">
        <v>0.0</v>
      </c>
      <c r="H54" s="9">
        <v>0.0</v>
      </c>
      <c r="I54" s="9">
        <v>0.0</v>
      </c>
      <c r="J54" s="9">
        <v>0.0</v>
      </c>
      <c r="K54" s="9">
        <v>0.0</v>
      </c>
      <c r="L54" s="9">
        <v>0.0</v>
      </c>
      <c r="M54" s="9">
        <v>0.0</v>
      </c>
      <c r="N54" s="9">
        <v>0.0</v>
      </c>
      <c r="O54" s="9">
        <v>0.0</v>
      </c>
      <c r="P54" s="9">
        <v>0.0</v>
      </c>
      <c r="Q54" s="9">
        <v>0.0</v>
      </c>
      <c r="R54" s="4"/>
      <c r="S54" s="46"/>
      <c r="T54" s="4"/>
      <c r="U54" s="4"/>
      <c r="V54" s="4"/>
      <c r="W54" s="4"/>
      <c r="X54" s="4"/>
      <c r="Y54" s="4"/>
      <c r="Z54" s="4"/>
    </row>
    <row r="55" ht="15.75" customHeight="1">
      <c r="A55" s="8">
        <f>Kontoplan!B45</f>
        <v>6900</v>
      </c>
      <c r="B55" s="8" t="str">
        <f>Kontoplan!C45</f>
        <v>Mobil</v>
      </c>
      <c r="C55" s="9"/>
      <c r="D55" s="9"/>
      <c r="E55" s="16">
        <f t="shared" si="3"/>
        <v>0</v>
      </c>
      <c r="F55" s="9">
        <v>0.0</v>
      </c>
      <c r="G55" s="9">
        <v>0.0</v>
      </c>
      <c r="H55" s="9">
        <v>0.0</v>
      </c>
      <c r="I55" s="9">
        <v>0.0</v>
      </c>
      <c r="J55" s="9">
        <v>0.0</v>
      </c>
      <c r="K55" s="9">
        <v>0.0</v>
      </c>
      <c r="L55" s="9">
        <v>0.0</v>
      </c>
      <c r="M55" s="9">
        <v>0.0</v>
      </c>
      <c r="N55" s="9">
        <v>0.0</v>
      </c>
      <c r="O55" s="9">
        <v>0.0</v>
      </c>
      <c r="P55" s="9">
        <v>0.0</v>
      </c>
      <c r="Q55" s="9">
        <v>0.0</v>
      </c>
      <c r="R55" s="4"/>
      <c r="S55" s="46"/>
      <c r="T55" s="4"/>
      <c r="U55" s="4"/>
      <c r="V55" s="4"/>
      <c r="W55" s="4"/>
      <c r="X55" s="4"/>
      <c r="Y55" s="4"/>
      <c r="Z55" s="4"/>
    </row>
    <row r="56" ht="15.75" customHeight="1">
      <c r="A56" s="8">
        <f>Kontoplan!B46</f>
        <v>7140</v>
      </c>
      <c r="B56" s="8" t="str">
        <f>Kontoplan!C46</f>
        <v>Reisekostnad idrett</v>
      </c>
      <c r="C56" s="9"/>
      <c r="D56" s="9"/>
      <c r="E56" s="16">
        <f t="shared" si="3"/>
        <v>0</v>
      </c>
      <c r="F56" s="9">
        <v>0.0</v>
      </c>
      <c r="G56" s="9">
        <v>0.0</v>
      </c>
      <c r="H56" s="9">
        <v>0.0</v>
      </c>
      <c r="I56" s="9">
        <v>0.0</v>
      </c>
      <c r="J56" s="9">
        <v>0.0</v>
      </c>
      <c r="K56" s="9">
        <v>0.0</v>
      </c>
      <c r="L56" s="9">
        <v>0.0</v>
      </c>
      <c r="M56" s="9">
        <v>0.0</v>
      </c>
      <c r="N56" s="9">
        <v>0.0</v>
      </c>
      <c r="O56" s="9">
        <v>0.0</v>
      </c>
      <c r="P56" s="9">
        <v>0.0</v>
      </c>
      <c r="Q56" s="9">
        <v>0.0</v>
      </c>
      <c r="R56" s="4"/>
      <c r="S56" s="46"/>
      <c r="T56" s="4"/>
      <c r="U56" s="4"/>
      <c r="V56" s="4"/>
      <c r="W56" s="4"/>
      <c r="X56" s="4"/>
      <c r="Y56" s="4"/>
      <c r="Z56" s="4"/>
    </row>
    <row r="57" ht="15.75" customHeight="1">
      <c r="A57" s="8">
        <f>Kontoplan!B47</f>
        <v>7141</v>
      </c>
      <c r="B57" s="8" t="str">
        <f>Kontoplan!C47</f>
        <v>Reisekostnad annet</v>
      </c>
      <c r="C57" s="9"/>
      <c r="D57" s="9"/>
      <c r="E57" s="16">
        <f t="shared" si="3"/>
        <v>0</v>
      </c>
      <c r="F57" s="9">
        <v>0.0</v>
      </c>
      <c r="G57" s="9">
        <v>0.0</v>
      </c>
      <c r="H57" s="9">
        <v>0.0</v>
      </c>
      <c r="I57" s="9">
        <v>0.0</v>
      </c>
      <c r="J57" s="9">
        <v>0.0</v>
      </c>
      <c r="K57" s="9">
        <v>0.0</v>
      </c>
      <c r="L57" s="9">
        <v>0.0</v>
      </c>
      <c r="M57" s="9">
        <v>0.0</v>
      </c>
      <c r="N57" s="9">
        <v>0.0</v>
      </c>
      <c r="O57" s="9">
        <v>0.0</v>
      </c>
      <c r="P57" s="9">
        <v>0.0</v>
      </c>
      <c r="Q57" s="9">
        <v>0.0</v>
      </c>
      <c r="R57" s="4"/>
      <c r="S57" s="46"/>
      <c r="T57" s="4"/>
      <c r="U57" s="4"/>
      <c r="V57" s="4"/>
      <c r="W57" s="4"/>
      <c r="X57" s="4"/>
      <c r="Y57" s="4"/>
      <c r="Z57" s="4"/>
    </row>
    <row r="58" ht="15.75" customHeight="1">
      <c r="A58" s="8">
        <f>Kontoplan!B48</f>
        <v>7310</v>
      </c>
      <c r="B58" s="8" t="str">
        <f>Kontoplan!C48</f>
        <v>Arrangement, idrett</v>
      </c>
      <c r="C58" s="9"/>
      <c r="D58" s="9"/>
      <c r="E58" s="16">
        <f t="shared" si="3"/>
        <v>110000</v>
      </c>
      <c r="F58" s="9">
        <v>0.0</v>
      </c>
      <c r="G58" s="9">
        <v>50000.0</v>
      </c>
      <c r="H58" s="9">
        <v>0.0</v>
      </c>
      <c r="I58" s="9">
        <v>0.0</v>
      </c>
      <c r="J58" s="9">
        <v>0.0</v>
      </c>
      <c r="K58" s="9">
        <v>0.0</v>
      </c>
      <c r="L58" s="9">
        <v>0.0</v>
      </c>
      <c r="M58" s="9">
        <v>0.0</v>
      </c>
      <c r="N58" s="9">
        <v>10000.0</v>
      </c>
      <c r="O58" s="9">
        <v>50000.0</v>
      </c>
      <c r="P58" s="9">
        <v>0.0</v>
      </c>
      <c r="Q58" s="9">
        <v>0.0</v>
      </c>
      <c r="R58" s="4"/>
      <c r="S58" s="46"/>
      <c r="T58" s="4"/>
      <c r="U58" s="4"/>
      <c r="V58" s="4"/>
      <c r="W58" s="4"/>
      <c r="X58" s="4"/>
      <c r="Y58" s="4"/>
      <c r="Z58" s="4"/>
    </row>
    <row r="59" ht="15.75" customHeight="1">
      <c r="A59" s="8">
        <f>Kontoplan!B49</f>
        <v>7315</v>
      </c>
      <c r="B59" s="8" t="str">
        <f>Kontoplan!C49</f>
        <v>Arrangement, ikke idrett</v>
      </c>
      <c r="C59" s="9"/>
      <c r="D59" s="9"/>
      <c r="E59" s="16">
        <f t="shared" si="3"/>
        <v>27000</v>
      </c>
      <c r="F59" s="9">
        <v>0.0</v>
      </c>
      <c r="G59" s="9">
        <v>0.0</v>
      </c>
      <c r="H59" s="9">
        <v>0.0</v>
      </c>
      <c r="I59" s="9">
        <v>0.0</v>
      </c>
      <c r="J59" s="9">
        <v>0.0</v>
      </c>
      <c r="K59" s="9">
        <v>2000.0</v>
      </c>
      <c r="L59" s="9">
        <v>0.0</v>
      </c>
      <c r="M59" s="9">
        <v>0.0</v>
      </c>
      <c r="N59" s="9">
        <v>5000.0</v>
      </c>
      <c r="O59" s="9">
        <v>0.0</v>
      </c>
      <c r="P59" s="9">
        <v>0.0</v>
      </c>
      <c r="Q59" s="9">
        <v>20000.0</v>
      </c>
      <c r="R59" s="4"/>
      <c r="S59" s="46"/>
      <c r="T59" s="4"/>
      <c r="U59" s="4"/>
      <c r="V59" s="4"/>
      <c r="W59" s="4"/>
      <c r="X59" s="4"/>
      <c r="Y59" s="4"/>
      <c r="Z59" s="4"/>
    </row>
    <row r="60" ht="15.75" customHeight="1">
      <c r="A60" s="8">
        <f>Kontoplan!B50</f>
        <v>7320</v>
      </c>
      <c r="B60" s="8" t="str">
        <f>Kontoplan!C50</f>
        <v>Markedsføring</v>
      </c>
      <c r="C60" s="9"/>
      <c r="D60" s="9"/>
      <c r="E60" s="16">
        <f t="shared" si="3"/>
        <v>500</v>
      </c>
      <c r="F60" s="9">
        <v>0.0</v>
      </c>
      <c r="G60" s="9">
        <v>0.0</v>
      </c>
      <c r="H60" s="9">
        <v>0.0</v>
      </c>
      <c r="I60" s="9">
        <v>0.0</v>
      </c>
      <c r="J60" s="9">
        <v>0.0</v>
      </c>
      <c r="K60" s="9">
        <v>0.0</v>
      </c>
      <c r="L60" s="9">
        <v>0.0</v>
      </c>
      <c r="M60" s="9">
        <v>0.0</v>
      </c>
      <c r="N60" s="9">
        <v>500.0</v>
      </c>
      <c r="O60" s="9">
        <v>0.0</v>
      </c>
      <c r="P60" s="9">
        <v>0.0</v>
      </c>
      <c r="Q60" s="9">
        <v>0.0</v>
      </c>
      <c r="R60" s="4"/>
      <c r="S60" s="46"/>
      <c r="T60" s="4"/>
      <c r="U60" s="4"/>
      <c r="V60" s="4"/>
      <c r="W60" s="4"/>
      <c r="X60" s="4"/>
      <c r="Y60" s="4"/>
      <c r="Z60" s="4"/>
    </row>
    <row r="61" ht="15.75" customHeight="1">
      <c r="A61" s="8">
        <f>Kontoplan!B51</f>
        <v>7350</v>
      </c>
      <c r="B61" s="8" t="str">
        <f>Kontoplan!C51</f>
        <v>Representasjon</v>
      </c>
      <c r="C61" s="9"/>
      <c r="D61" s="9"/>
      <c r="E61" s="16">
        <f t="shared" si="3"/>
        <v>0</v>
      </c>
      <c r="F61" s="9">
        <v>0.0</v>
      </c>
      <c r="G61" s="9">
        <v>0.0</v>
      </c>
      <c r="H61" s="9">
        <v>0.0</v>
      </c>
      <c r="I61" s="9">
        <v>0.0</v>
      </c>
      <c r="J61" s="9">
        <v>0.0</v>
      </c>
      <c r="K61" s="9">
        <v>0.0</v>
      </c>
      <c r="L61" s="9">
        <v>0.0</v>
      </c>
      <c r="M61" s="9">
        <v>0.0</v>
      </c>
      <c r="N61" s="9">
        <v>0.0</v>
      </c>
      <c r="O61" s="9">
        <v>0.0</v>
      </c>
      <c r="P61" s="9">
        <v>0.0</v>
      </c>
      <c r="Q61" s="9">
        <v>0.0</v>
      </c>
      <c r="R61" s="4"/>
      <c r="S61" s="46"/>
      <c r="T61" s="4"/>
      <c r="U61" s="4"/>
      <c r="V61" s="4"/>
      <c r="W61" s="4"/>
      <c r="X61" s="4"/>
      <c r="Y61" s="4"/>
      <c r="Z61" s="4"/>
    </row>
    <row r="62" ht="15.75" customHeight="1">
      <c r="A62" s="8">
        <f>Kontoplan!B52</f>
        <v>7401</v>
      </c>
      <c r="B62" s="8" t="str">
        <f>Kontoplan!C52</f>
        <v>Bot</v>
      </c>
      <c r="C62" s="9"/>
      <c r="D62" s="9"/>
      <c r="E62" s="16">
        <f t="shared" si="3"/>
        <v>0</v>
      </c>
      <c r="F62" s="9">
        <v>0.0</v>
      </c>
      <c r="G62" s="9">
        <v>0.0</v>
      </c>
      <c r="H62" s="9">
        <v>0.0</v>
      </c>
      <c r="I62" s="9">
        <v>0.0</v>
      </c>
      <c r="J62" s="9">
        <v>0.0</v>
      </c>
      <c r="K62" s="9">
        <v>0.0</v>
      </c>
      <c r="L62" s="9">
        <v>0.0</v>
      </c>
      <c r="M62" s="9">
        <v>0.0</v>
      </c>
      <c r="N62" s="9">
        <v>0.0</v>
      </c>
      <c r="O62" s="9">
        <v>0.0</v>
      </c>
      <c r="P62" s="9">
        <v>0.0</v>
      </c>
      <c r="Q62" s="9">
        <v>0.0</v>
      </c>
      <c r="R62" s="4"/>
      <c r="S62" s="46"/>
      <c r="T62" s="4"/>
      <c r="U62" s="4"/>
      <c r="V62" s="4"/>
      <c r="W62" s="4"/>
      <c r="X62" s="4"/>
      <c r="Y62" s="4"/>
      <c r="Z62" s="4"/>
    </row>
    <row r="63" ht="15.75" customHeight="1">
      <c r="A63" s="8">
        <f>Kontoplan!B53</f>
        <v>7410</v>
      </c>
      <c r="B63" s="8" t="str">
        <f>Kontoplan!C53</f>
        <v>Kontingent</v>
      </c>
      <c r="C63" s="9"/>
      <c r="D63" s="9"/>
      <c r="E63" s="16">
        <f t="shared" si="3"/>
        <v>269700</v>
      </c>
      <c r="F63" s="9">
        <v>0.0</v>
      </c>
      <c r="G63" s="9">
        <v>0.0</v>
      </c>
      <c r="H63" s="9">
        <v>0.0</v>
      </c>
      <c r="I63" s="9">
        <v>0.0</v>
      </c>
      <c r="J63" s="9">
        <v>0.0</v>
      </c>
      <c r="K63" s="9">
        <v>0.0</v>
      </c>
      <c r="L63" s="9">
        <v>0.0</v>
      </c>
      <c r="M63" s="9">
        <v>0.0</v>
      </c>
      <c r="N63" s="9">
        <v>0.0</v>
      </c>
      <c r="O63" s="9">
        <v>0.0</v>
      </c>
      <c r="P63" s="9">
        <v>269700.0</v>
      </c>
      <c r="Q63" s="9">
        <v>0.0</v>
      </c>
      <c r="R63" s="4"/>
      <c r="S63" s="46"/>
      <c r="T63" s="4"/>
      <c r="U63" s="4"/>
      <c r="V63" s="4"/>
      <c r="W63" s="4"/>
      <c r="X63" s="4"/>
      <c r="Y63" s="4"/>
      <c r="Z63" s="4"/>
    </row>
    <row r="64" ht="15.75" customHeight="1">
      <c r="A64" s="8">
        <f>Kontoplan!B54</f>
        <v>7430</v>
      </c>
      <c r="B64" s="8" t="str">
        <f>Kontoplan!C54</f>
        <v>Gave</v>
      </c>
      <c r="C64" s="9"/>
      <c r="D64" s="9"/>
      <c r="E64" s="16">
        <f t="shared" si="3"/>
        <v>0</v>
      </c>
      <c r="F64" s="9">
        <v>0.0</v>
      </c>
      <c r="G64" s="9">
        <v>0.0</v>
      </c>
      <c r="H64" s="9">
        <v>0.0</v>
      </c>
      <c r="I64" s="9">
        <v>0.0</v>
      </c>
      <c r="J64" s="9">
        <v>0.0</v>
      </c>
      <c r="K64" s="9">
        <v>0.0</v>
      </c>
      <c r="L64" s="9">
        <v>0.0</v>
      </c>
      <c r="M64" s="9">
        <v>0.0</v>
      </c>
      <c r="N64" s="9">
        <v>0.0</v>
      </c>
      <c r="O64" s="9">
        <v>0.0</v>
      </c>
      <c r="P64" s="9">
        <v>0.0</v>
      </c>
      <c r="Q64" s="9">
        <v>0.0</v>
      </c>
      <c r="R64" s="4"/>
      <c r="S64" s="46"/>
      <c r="T64" s="4"/>
      <c r="U64" s="4"/>
      <c r="V64" s="4"/>
      <c r="W64" s="4"/>
      <c r="X64" s="4"/>
      <c r="Y64" s="4"/>
      <c r="Z64" s="4"/>
    </row>
    <row r="65" ht="15.75" customHeight="1">
      <c r="A65" s="8">
        <f>Kontoplan!B55</f>
        <v>7500</v>
      </c>
      <c r="B65" s="8" t="str">
        <f>Kontoplan!C55</f>
        <v>Forsikringspremie</v>
      </c>
      <c r="C65" s="9"/>
      <c r="D65" s="9"/>
      <c r="E65" s="16">
        <f t="shared" si="3"/>
        <v>0</v>
      </c>
      <c r="F65" s="9">
        <v>0.0</v>
      </c>
      <c r="G65" s="9">
        <v>0.0</v>
      </c>
      <c r="H65" s="9">
        <v>0.0</v>
      </c>
      <c r="I65" s="9">
        <v>0.0</v>
      </c>
      <c r="J65" s="9">
        <v>0.0</v>
      </c>
      <c r="K65" s="9">
        <v>0.0</v>
      </c>
      <c r="L65" s="9">
        <v>0.0</v>
      </c>
      <c r="M65" s="9">
        <v>0.0</v>
      </c>
      <c r="N65" s="9">
        <v>0.0</v>
      </c>
      <c r="O65" s="9">
        <v>0.0</v>
      </c>
      <c r="P65" s="9">
        <v>0.0</v>
      </c>
      <c r="Q65" s="9">
        <v>0.0</v>
      </c>
      <c r="R65" s="4"/>
      <c r="S65" s="46"/>
      <c r="T65" s="4"/>
      <c r="U65" s="4"/>
      <c r="V65" s="4"/>
      <c r="W65" s="4"/>
      <c r="X65" s="4"/>
      <c r="Y65" s="4"/>
      <c r="Z65" s="4"/>
    </row>
    <row r="66" ht="15.75" customHeight="1">
      <c r="A66" s="8">
        <f>Kontoplan!B56</f>
        <v>7770</v>
      </c>
      <c r="B66" s="8" t="str">
        <f>Kontoplan!C56</f>
        <v>Bank og kortgebyr</v>
      </c>
      <c r="C66" s="9"/>
      <c r="D66" s="9"/>
      <c r="E66" s="16">
        <f t="shared" si="3"/>
        <v>0</v>
      </c>
      <c r="F66" s="9">
        <v>0.0</v>
      </c>
      <c r="G66" s="9">
        <v>0.0</v>
      </c>
      <c r="H66" s="9">
        <v>0.0</v>
      </c>
      <c r="I66" s="9">
        <v>0.0</v>
      </c>
      <c r="J66" s="9">
        <v>0.0</v>
      </c>
      <c r="K66" s="9">
        <v>0.0</v>
      </c>
      <c r="L66" s="9">
        <v>0.0</v>
      </c>
      <c r="M66" s="9">
        <v>0.0</v>
      </c>
      <c r="N66" s="9">
        <v>0.0</v>
      </c>
      <c r="O66" s="9">
        <v>0.0</v>
      </c>
      <c r="P66" s="9">
        <v>0.0</v>
      </c>
      <c r="Q66" s="9">
        <v>0.0</v>
      </c>
      <c r="R66" s="4"/>
      <c r="S66" s="46"/>
      <c r="T66" s="4"/>
      <c r="U66" s="4"/>
      <c r="V66" s="4"/>
      <c r="W66" s="4"/>
      <c r="X66" s="4"/>
      <c r="Y66" s="4"/>
      <c r="Z66" s="4"/>
    </row>
    <row r="67" ht="15.75" customHeight="1">
      <c r="A67" s="8">
        <f>Kontoplan!B57</f>
        <v>7791</v>
      </c>
      <c r="B67" s="8" t="str">
        <f>Kontoplan!C57</f>
        <v>Internstøtte grupper</v>
      </c>
      <c r="C67" s="9"/>
      <c r="D67" s="9"/>
      <c r="E67" s="16">
        <f t="shared" si="3"/>
        <v>0</v>
      </c>
      <c r="F67" s="9">
        <v>0.0</v>
      </c>
      <c r="G67" s="9">
        <v>0.0</v>
      </c>
      <c r="H67" s="9">
        <v>0.0</v>
      </c>
      <c r="I67" s="9">
        <v>0.0</v>
      </c>
      <c r="J67" s="9">
        <v>0.0</v>
      </c>
      <c r="K67" s="9">
        <v>0.0</v>
      </c>
      <c r="L67" s="9">
        <v>0.0</v>
      </c>
      <c r="M67" s="9">
        <v>0.0</v>
      </c>
      <c r="N67" s="9">
        <v>0.0</v>
      </c>
      <c r="O67" s="9">
        <v>0.0</v>
      </c>
      <c r="P67" s="9">
        <v>0.0</v>
      </c>
      <c r="Q67" s="9">
        <v>0.0</v>
      </c>
      <c r="R67" s="4"/>
      <c r="S67" s="46"/>
      <c r="T67" s="4"/>
      <c r="U67" s="4"/>
      <c r="V67" s="4"/>
      <c r="W67" s="4"/>
      <c r="X67" s="4"/>
      <c r="Y67" s="4"/>
      <c r="Z67" s="4"/>
    </row>
    <row r="68" ht="15.75" customHeight="1">
      <c r="A68" s="8">
        <f>Kontoplan!B58</f>
        <v>8050</v>
      </c>
      <c r="B68" s="8" t="str">
        <f>Kontoplan!C58</f>
        <v>Annen renteinntekt</v>
      </c>
      <c r="C68" s="9"/>
      <c r="D68" s="9"/>
      <c r="E68" s="16">
        <f t="shared" si="3"/>
        <v>0</v>
      </c>
      <c r="F68" s="9">
        <v>0.0</v>
      </c>
      <c r="G68" s="9">
        <v>0.0</v>
      </c>
      <c r="H68" s="9">
        <v>0.0</v>
      </c>
      <c r="I68" s="9">
        <v>0.0</v>
      </c>
      <c r="J68" s="9">
        <v>0.0</v>
      </c>
      <c r="K68" s="9">
        <v>0.0</v>
      </c>
      <c r="L68" s="9">
        <v>0.0</v>
      </c>
      <c r="M68" s="9">
        <v>0.0</v>
      </c>
      <c r="N68" s="9">
        <v>0.0</v>
      </c>
      <c r="O68" s="9">
        <v>0.0</v>
      </c>
      <c r="P68" s="9">
        <v>0.0</v>
      </c>
      <c r="Q68" s="9">
        <v>0.0</v>
      </c>
      <c r="R68" s="4"/>
      <c r="S68" s="46"/>
      <c r="T68" s="4"/>
      <c r="U68" s="4"/>
      <c r="V68" s="4"/>
      <c r="W68" s="4"/>
      <c r="X68" s="4"/>
      <c r="Y68" s="4"/>
      <c r="Z68" s="4"/>
    </row>
    <row r="69" ht="15.75" customHeight="1">
      <c r="A69" s="8">
        <f>Kontoplan!B59</f>
        <v>8150</v>
      </c>
      <c r="B69" s="8" t="str">
        <f>Kontoplan!C59</f>
        <v>Annen rentekostnad</v>
      </c>
      <c r="C69" s="9"/>
      <c r="D69" s="9"/>
      <c r="E69" s="16">
        <f t="shared" si="3"/>
        <v>0</v>
      </c>
      <c r="F69" s="9">
        <v>0.0</v>
      </c>
      <c r="G69" s="9">
        <v>0.0</v>
      </c>
      <c r="H69" s="9">
        <v>0.0</v>
      </c>
      <c r="I69" s="9">
        <v>0.0</v>
      </c>
      <c r="J69" s="9">
        <v>0.0</v>
      </c>
      <c r="K69" s="9">
        <v>0.0</v>
      </c>
      <c r="L69" s="9">
        <v>0.0</v>
      </c>
      <c r="M69" s="9">
        <v>0.0</v>
      </c>
      <c r="N69" s="9">
        <v>0.0</v>
      </c>
      <c r="O69" s="9">
        <v>0.0</v>
      </c>
      <c r="P69" s="9">
        <v>0.0</v>
      </c>
      <c r="Q69" s="9">
        <v>0.0</v>
      </c>
      <c r="R69" s="4"/>
      <c r="S69" s="46"/>
      <c r="T69" s="4"/>
      <c r="U69" s="4"/>
      <c r="V69" s="4"/>
      <c r="W69" s="4"/>
      <c r="X69" s="4"/>
      <c r="Y69" s="4"/>
      <c r="Z69" s="4"/>
    </row>
    <row r="70" ht="15.75" customHeight="1">
      <c r="A70" s="8">
        <f>Kontoplan!B60</f>
        <v>8170</v>
      </c>
      <c r="B70" s="8" t="str">
        <f>Kontoplan!C60</f>
        <v>Annen finanskostnad</v>
      </c>
      <c r="C70" s="9"/>
      <c r="D70" s="9"/>
      <c r="E70" s="16">
        <f t="shared" si="3"/>
        <v>0</v>
      </c>
      <c r="F70" s="9">
        <v>0.0</v>
      </c>
      <c r="G70" s="9">
        <v>0.0</v>
      </c>
      <c r="H70" s="9">
        <v>0.0</v>
      </c>
      <c r="I70" s="9">
        <v>0.0</v>
      </c>
      <c r="J70" s="9">
        <v>0.0</v>
      </c>
      <c r="K70" s="9">
        <v>0.0</v>
      </c>
      <c r="L70" s="9">
        <v>0.0</v>
      </c>
      <c r="M70" s="9">
        <v>0.0</v>
      </c>
      <c r="N70" s="9">
        <v>0.0</v>
      </c>
      <c r="O70" s="9">
        <v>0.0</v>
      </c>
      <c r="P70" s="9">
        <v>0.0</v>
      </c>
      <c r="Q70" s="9">
        <v>0.0</v>
      </c>
      <c r="R70" s="4"/>
      <c r="S70" s="46"/>
      <c r="T70" s="4"/>
      <c r="U70" s="4"/>
      <c r="V70" s="4"/>
      <c r="W70" s="4"/>
      <c r="X70" s="4"/>
      <c r="Y70" s="4"/>
      <c r="Z70" s="4"/>
    </row>
    <row r="71" ht="15.75" customHeight="1">
      <c r="A71" s="4"/>
      <c r="B71" s="4"/>
      <c r="C71" s="12"/>
      <c r="D71" s="12"/>
      <c r="E71" s="12"/>
      <c r="F71" s="12"/>
      <c r="G71" s="12"/>
      <c r="H71" s="12"/>
      <c r="I71" s="12"/>
      <c r="J71" s="12"/>
      <c r="K71" s="12"/>
      <c r="L71" s="12"/>
      <c r="M71" s="12"/>
      <c r="N71" s="12"/>
      <c r="O71" s="12"/>
      <c r="P71" s="12"/>
      <c r="Q71" s="12"/>
      <c r="R71" s="4"/>
      <c r="S71" s="4"/>
      <c r="T71" s="4"/>
      <c r="U71" s="4"/>
      <c r="V71" s="4"/>
      <c r="W71" s="4"/>
      <c r="X71" s="4"/>
      <c r="Y71" s="4"/>
      <c r="Z71" s="4"/>
    </row>
    <row r="72" ht="15.75" customHeight="1">
      <c r="A72" s="13" t="s">
        <v>32</v>
      </c>
      <c r="B72" s="14"/>
      <c r="C72" s="15">
        <f t="shared" ref="C72:Q72" si="4">SUM(C39:C71)</f>
        <v>0</v>
      </c>
      <c r="D72" s="15">
        <f t="shared" si="4"/>
        <v>0</v>
      </c>
      <c r="E72" s="16">
        <f t="shared" si="4"/>
        <v>410200</v>
      </c>
      <c r="F72" s="15">
        <f t="shared" si="4"/>
        <v>0</v>
      </c>
      <c r="G72" s="15">
        <f t="shared" si="4"/>
        <v>50000</v>
      </c>
      <c r="H72" s="15">
        <f t="shared" si="4"/>
        <v>0</v>
      </c>
      <c r="I72" s="15">
        <f t="shared" si="4"/>
        <v>0</v>
      </c>
      <c r="J72" s="15">
        <f t="shared" si="4"/>
        <v>0</v>
      </c>
      <c r="K72" s="15">
        <f t="shared" si="4"/>
        <v>2000</v>
      </c>
      <c r="L72" s="15">
        <f t="shared" si="4"/>
        <v>0</v>
      </c>
      <c r="M72" s="15">
        <f t="shared" si="4"/>
        <v>3000</v>
      </c>
      <c r="N72" s="15">
        <f t="shared" si="4"/>
        <v>15500</v>
      </c>
      <c r="O72" s="15">
        <f t="shared" si="4"/>
        <v>50000</v>
      </c>
      <c r="P72" s="15">
        <f t="shared" si="4"/>
        <v>269700</v>
      </c>
      <c r="Q72" s="15">
        <f t="shared" si="4"/>
        <v>20000</v>
      </c>
      <c r="R72" s="4"/>
      <c r="S72" s="46"/>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13" t="s">
        <v>33</v>
      </c>
      <c r="B74" s="14"/>
      <c r="C74" s="15">
        <f t="shared" ref="C74:Q74" si="5">C32+C72</f>
        <v>0</v>
      </c>
      <c r="D74" s="15">
        <f t="shared" si="5"/>
        <v>0</v>
      </c>
      <c r="E74" s="16">
        <f t="shared" si="5"/>
        <v>29975</v>
      </c>
      <c r="F74" s="15">
        <f t="shared" si="5"/>
        <v>0</v>
      </c>
      <c r="G74" s="15">
        <f t="shared" si="5"/>
        <v>20000</v>
      </c>
      <c r="H74" s="15">
        <f t="shared" si="5"/>
        <v>0</v>
      </c>
      <c r="I74" s="15">
        <f t="shared" si="5"/>
        <v>0</v>
      </c>
      <c r="J74" s="15">
        <f t="shared" si="5"/>
        <v>0</v>
      </c>
      <c r="K74" s="15">
        <f t="shared" si="5"/>
        <v>2000</v>
      </c>
      <c r="L74" s="15">
        <f t="shared" si="5"/>
        <v>0</v>
      </c>
      <c r="M74" s="15">
        <f t="shared" si="5"/>
        <v>2250</v>
      </c>
      <c r="N74" s="15">
        <f t="shared" si="5"/>
        <v>3875</v>
      </c>
      <c r="O74" s="15">
        <f t="shared" si="5"/>
        <v>-21850</v>
      </c>
      <c r="P74" s="15">
        <f t="shared" si="5"/>
        <v>23700</v>
      </c>
      <c r="Q74" s="15">
        <f t="shared" si="5"/>
        <v>0</v>
      </c>
      <c r="R74" s="4"/>
      <c r="S74" s="46"/>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paperSize="9" orientation="portrait"/>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1.22" defaultRowHeight="15.0"/>
  <cols>
    <col customWidth="1" min="1" max="1" width="10.78"/>
    <col customWidth="1" min="2" max="2" width="24.78"/>
    <col customWidth="1" min="3" max="5" width="12.44"/>
    <col customWidth="1" min="6" max="17" width="10.0"/>
    <col customWidth="1" min="18" max="18" width="2.67"/>
    <col customWidth="1" min="19" max="19" width="83.33"/>
    <col customWidth="1" min="20" max="26" width="10.56"/>
  </cols>
  <sheetData>
    <row r="1" ht="15.75" customHeight="1">
      <c r="A1" s="19" t="s">
        <v>171</v>
      </c>
      <c r="B1" s="20"/>
      <c r="C1" s="20"/>
      <c r="D1" s="20"/>
      <c r="E1" s="20"/>
      <c r="F1" s="20"/>
      <c r="G1" s="20"/>
      <c r="H1" s="20"/>
      <c r="I1" s="20"/>
      <c r="J1" s="20"/>
      <c r="K1" s="20"/>
      <c r="L1" s="20"/>
      <c r="M1" s="20"/>
      <c r="N1" s="20"/>
      <c r="O1" s="20"/>
      <c r="P1" s="20"/>
      <c r="Q1" s="20"/>
      <c r="R1" s="20"/>
      <c r="S1" s="20"/>
      <c r="T1" s="4"/>
      <c r="U1" s="4"/>
      <c r="V1" s="4"/>
      <c r="W1" s="4"/>
      <c r="X1" s="4"/>
      <c r="Y1" s="4"/>
      <c r="Z1" s="4"/>
    </row>
    <row r="2" ht="15.75" customHeight="1">
      <c r="A2" s="21"/>
      <c r="T2" s="4"/>
      <c r="U2" s="4"/>
      <c r="V2" s="4"/>
      <c r="W2" s="4"/>
      <c r="X2" s="4"/>
      <c r="Y2" s="4"/>
      <c r="Z2" s="4"/>
    </row>
    <row r="3" ht="15.75" customHeight="1">
      <c r="A3" s="21"/>
      <c r="T3" s="4"/>
      <c r="U3" s="4"/>
      <c r="V3" s="4"/>
      <c r="W3" s="4"/>
      <c r="X3" s="4"/>
      <c r="Y3" s="4"/>
      <c r="Z3" s="4"/>
    </row>
    <row r="4" ht="15.75" customHeight="1">
      <c r="A4" s="47" t="str">
        <f>Forside!B4</f>
        <v>BI Athletics</v>
      </c>
      <c r="B4" s="20"/>
      <c r="C4" s="20"/>
      <c r="D4" s="20"/>
      <c r="E4" s="20"/>
      <c r="F4" s="20"/>
      <c r="G4" s="20"/>
      <c r="H4" s="20"/>
      <c r="I4" s="20"/>
      <c r="J4" s="20"/>
      <c r="K4" s="20"/>
      <c r="L4" s="20"/>
      <c r="M4" s="20"/>
      <c r="N4" s="20"/>
      <c r="O4" s="20"/>
      <c r="P4" s="20"/>
      <c r="Q4" s="20"/>
      <c r="R4" s="20"/>
      <c r="S4" s="20"/>
      <c r="T4" s="4"/>
      <c r="U4" s="4"/>
      <c r="V4" s="4"/>
      <c r="W4" s="4"/>
      <c r="X4" s="4"/>
      <c r="Y4" s="4"/>
      <c r="Z4" s="4"/>
    </row>
    <row r="5" ht="15.75" customHeight="1">
      <c r="A5" s="21"/>
      <c r="T5" s="4"/>
      <c r="U5" s="4"/>
      <c r="V5" s="4"/>
      <c r="W5" s="4"/>
      <c r="X5" s="4"/>
      <c r="Y5" s="4"/>
      <c r="Z5" s="4"/>
    </row>
    <row r="6" ht="15.75" customHeight="1">
      <c r="A6" s="21"/>
      <c r="T6" s="4"/>
      <c r="U6" s="4"/>
      <c r="V6" s="4"/>
      <c r="W6" s="4"/>
      <c r="X6" s="4"/>
      <c r="Y6" s="4"/>
      <c r="Z6" s="4"/>
    </row>
    <row r="7" ht="15.75" customHeight="1">
      <c r="A7" s="48" t="s">
        <v>162</v>
      </c>
      <c r="B7" s="2"/>
      <c r="C7" s="2"/>
      <c r="D7" s="2"/>
      <c r="E7" s="2"/>
      <c r="F7" s="2"/>
      <c r="G7" s="2"/>
      <c r="H7" s="2"/>
      <c r="I7" s="2"/>
      <c r="J7" s="2"/>
      <c r="K7" s="2"/>
      <c r="L7" s="2"/>
      <c r="M7" s="2"/>
      <c r="N7" s="2"/>
      <c r="O7" s="2"/>
      <c r="P7" s="2"/>
      <c r="Q7" s="2"/>
      <c r="R7" s="2"/>
      <c r="S7" s="2"/>
      <c r="T7" s="4"/>
      <c r="U7" s="4"/>
      <c r="V7" s="4"/>
      <c r="W7" s="4"/>
      <c r="X7" s="4"/>
      <c r="Y7" s="4"/>
      <c r="Z7" s="4"/>
    </row>
    <row r="8" ht="15.75" customHeight="1">
      <c r="A8" s="49" t="str">
        <f>MID(CELL("filename",A1),FIND("]",CELL("filename",A1))+1,255)</f>
        <v>#VALUE!</v>
      </c>
      <c r="B8" s="2"/>
      <c r="C8" s="2"/>
      <c r="D8" s="2"/>
      <c r="E8" s="2"/>
      <c r="F8" s="2"/>
      <c r="G8" s="2"/>
      <c r="H8" s="2"/>
      <c r="I8" s="2"/>
      <c r="J8" s="2"/>
      <c r="K8" s="2"/>
      <c r="L8" s="2"/>
      <c r="M8" s="2"/>
      <c r="N8" s="2"/>
      <c r="O8" s="2"/>
      <c r="P8" s="2"/>
      <c r="Q8" s="2"/>
      <c r="R8" s="2"/>
      <c r="S8" s="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5" t="s">
        <v>2</v>
      </c>
      <c r="B10" s="2"/>
      <c r="C10" s="2"/>
      <c r="D10" s="2"/>
      <c r="E10" s="2"/>
      <c r="F10" s="2"/>
      <c r="G10" s="2"/>
      <c r="H10" s="2"/>
      <c r="I10" s="2"/>
      <c r="J10" s="2"/>
      <c r="K10" s="2"/>
      <c r="L10" s="2"/>
      <c r="M10" s="2"/>
      <c r="N10" s="2"/>
      <c r="O10" s="2"/>
      <c r="P10" s="2"/>
      <c r="Q10" s="2"/>
      <c r="R10" s="2"/>
      <c r="S10" s="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6" t="s">
        <v>3</v>
      </c>
      <c r="B12" s="6" t="s">
        <v>4</v>
      </c>
      <c r="C12" s="6" t="s">
        <v>5</v>
      </c>
      <c r="D12" s="6" t="s">
        <v>6</v>
      </c>
      <c r="E12" s="7" t="s">
        <v>7</v>
      </c>
      <c r="F12" s="6" t="s">
        <v>172</v>
      </c>
      <c r="G12" s="6" t="s">
        <v>173</v>
      </c>
      <c r="H12" s="6" t="s">
        <v>174</v>
      </c>
      <c r="I12" s="6" t="s">
        <v>175</v>
      </c>
      <c r="J12" s="6" t="s">
        <v>176</v>
      </c>
      <c r="K12" s="6" t="s">
        <v>177</v>
      </c>
      <c r="L12" s="6" t="s">
        <v>178</v>
      </c>
      <c r="M12" s="6" t="s">
        <v>179</v>
      </c>
      <c r="N12" s="6" t="s">
        <v>180</v>
      </c>
      <c r="O12" s="6" t="s">
        <v>181</v>
      </c>
      <c r="P12" s="6" t="s">
        <v>182</v>
      </c>
      <c r="Q12" s="6" t="s">
        <v>183</v>
      </c>
      <c r="R12" s="45"/>
      <c r="S12" s="6" t="s">
        <v>184</v>
      </c>
      <c r="T12" s="4"/>
      <c r="U12" s="4"/>
      <c r="V12" s="4"/>
      <c r="W12" s="4"/>
      <c r="X12" s="4"/>
      <c r="Y12" s="4"/>
      <c r="Z12" s="4"/>
    </row>
    <row r="13" ht="15.75" customHeight="1">
      <c r="A13" s="8">
        <f>Kontoplan!B11</f>
        <v>3000</v>
      </c>
      <c r="B13" s="8" t="str">
        <f>Kontoplan!C11</f>
        <v>Salgsinntekter, avgiftspliktig</v>
      </c>
      <c r="C13" s="9"/>
      <c r="D13" s="9"/>
      <c r="E13" s="16">
        <f t="shared" ref="E13:E30" si="1">SUM(F13:Q13)</f>
        <v>0</v>
      </c>
      <c r="F13" s="9">
        <v>0.0</v>
      </c>
      <c r="G13" s="9">
        <v>0.0</v>
      </c>
      <c r="H13" s="9">
        <v>0.0</v>
      </c>
      <c r="I13" s="9">
        <v>0.0</v>
      </c>
      <c r="J13" s="9">
        <v>0.0</v>
      </c>
      <c r="K13" s="9">
        <v>0.0</v>
      </c>
      <c r="L13" s="9">
        <v>0.0</v>
      </c>
      <c r="M13" s="9">
        <v>0.0</v>
      </c>
      <c r="N13" s="9">
        <v>0.0</v>
      </c>
      <c r="O13" s="9">
        <v>0.0</v>
      </c>
      <c r="P13" s="9">
        <v>0.0</v>
      </c>
      <c r="Q13" s="9">
        <v>0.0</v>
      </c>
      <c r="R13" s="4"/>
      <c r="S13" s="46"/>
      <c r="T13" s="4"/>
      <c r="U13" s="4"/>
      <c r="V13" s="4"/>
      <c r="W13" s="4"/>
      <c r="X13" s="4"/>
      <c r="Y13" s="4"/>
      <c r="Z13" s="4"/>
    </row>
    <row r="14" ht="15.75" customHeight="1">
      <c r="A14" s="8">
        <f>Kontoplan!B12</f>
        <v>3009</v>
      </c>
      <c r="B14" s="8" t="str">
        <f>Kontoplan!C12</f>
        <v>Sponsorinntekt</v>
      </c>
      <c r="C14" s="9"/>
      <c r="D14" s="9"/>
      <c r="E14" s="16">
        <f t="shared" si="1"/>
        <v>0</v>
      </c>
      <c r="F14" s="9">
        <v>0.0</v>
      </c>
      <c r="G14" s="9">
        <v>0.0</v>
      </c>
      <c r="H14" s="9">
        <v>0.0</v>
      </c>
      <c r="I14" s="9">
        <v>0.0</v>
      </c>
      <c r="J14" s="9">
        <v>0.0</v>
      </c>
      <c r="K14" s="9">
        <v>0.0</v>
      </c>
      <c r="L14" s="9">
        <v>0.0</v>
      </c>
      <c r="M14" s="9">
        <v>0.0</v>
      </c>
      <c r="N14" s="9">
        <v>0.0</v>
      </c>
      <c r="O14" s="9">
        <v>0.0</v>
      </c>
      <c r="P14" s="9">
        <v>0.0</v>
      </c>
      <c r="Q14" s="9">
        <v>0.0</v>
      </c>
      <c r="R14" s="4"/>
      <c r="S14" s="46"/>
      <c r="T14" s="4"/>
      <c r="U14" s="4"/>
      <c r="V14" s="4"/>
      <c r="W14" s="4"/>
      <c r="X14" s="4"/>
      <c r="Y14" s="4"/>
      <c r="Z14" s="4"/>
    </row>
    <row r="15" ht="15.75" customHeight="1">
      <c r="A15" s="8">
        <f>Kontoplan!B13</f>
        <v>3100</v>
      </c>
      <c r="B15" s="8" t="str">
        <f>Kontoplan!C13</f>
        <v>Salgsinntekter, avgiftsfri</v>
      </c>
      <c r="C15" s="9"/>
      <c r="D15" s="9"/>
      <c r="E15" s="16">
        <f t="shared" si="1"/>
        <v>-67500</v>
      </c>
      <c r="F15" s="9">
        <v>0.0</v>
      </c>
      <c r="G15" s="9">
        <v>0.0</v>
      </c>
      <c r="H15" s="9">
        <v>0.0</v>
      </c>
      <c r="I15" s="9">
        <v>-25000.0</v>
      </c>
      <c r="J15" s="9">
        <v>0.0</v>
      </c>
      <c r="K15" s="9">
        <v>0.0</v>
      </c>
      <c r="L15" s="9">
        <v>0.0</v>
      </c>
      <c r="M15" s="9">
        <v>0.0</v>
      </c>
      <c r="N15" s="9">
        <v>0.0</v>
      </c>
      <c r="O15" s="9">
        <v>-25000.0</v>
      </c>
      <c r="P15" s="9">
        <v>-1000.0</v>
      </c>
      <c r="Q15" s="9">
        <v>-16500.0</v>
      </c>
      <c r="R15" s="4"/>
      <c r="S15" s="46"/>
      <c r="T15" s="4"/>
      <c r="U15" s="4"/>
      <c r="V15" s="4"/>
      <c r="W15" s="4"/>
      <c r="X15" s="4"/>
      <c r="Y15" s="4"/>
      <c r="Z15" s="4"/>
    </row>
    <row r="16" ht="15.75" customHeight="1">
      <c r="A16" s="8">
        <f>Kontoplan!B14</f>
        <v>3101</v>
      </c>
      <c r="B16" s="8" t="str">
        <f>Kontoplan!C14</f>
        <v>Dugnad</v>
      </c>
      <c r="C16" s="9"/>
      <c r="D16" s="9"/>
      <c r="E16" s="16">
        <f t="shared" si="1"/>
        <v>0</v>
      </c>
      <c r="F16" s="9">
        <v>0.0</v>
      </c>
      <c r="G16" s="9">
        <v>0.0</v>
      </c>
      <c r="H16" s="9">
        <v>0.0</v>
      </c>
      <c r="I16" s="9">
        <v>0.0</v>
      </c>
      <c r="J16" s="9">
        <v>0.0</v>
      </c>
      <c r="K16" s="9">
        <v>0.0</v>
      </c>
      <c r="L16" s="9">
        <v>0.0</v>
      </c>
      <c r="M16" s="9">
        <v>0.0</v>
      </c>
      <c r="N16" s="9">
        <v>0.0</v>
      </c>
      <c r="O16" s="9">
        <v>0.0</v>
      </c>
      <c r="P16" s="9">
        <v>0.0</v>
      </c>
      <c r="Q16" s="9">
        <v>0.0</v>
      </c>
      <c r="R16" s="4"/>
      <c r="S16" s="46"/>
      <c r="T16" s="4"/>
      <c r="U16" s="4"/>
      <c r="V16" s="4"/>
      <c r="W16" s="4"/>
      <c r="X16" s="4"/>
      <c r="Y16" s="4"/>
      <c r="Z16" s="4"/>
    </row>
    <row r="17" ht="15.75" customHeight="1">
      <c r="A17" s="8">
        <f>Kontoplan!B15</f>
        <v>3410</v>
      </c>
      <c r="B17" s="8" t="str">
        <f>Kontoplan!C15</f>
        <v>Tilskudd fra Oslo Kommune</v>
      </c>
      <c r="C17" s="9"/>
      <c r="D17" s="9"/>
      <c r="E17" s="16">
        <f t="shared" si="1"/>
        <v>0</v>
      </c>
      <c r="F17" s="9">
        <v>0.0</v>
      </c>
      <c r="G17" s="9">
        <v>0.0</v>
      </c>
      <c r="H17" s="9">
        <v>0.0</v>
      </c>
      <c r="I17" s="9">
        <v>0.0</v>
      </c>
      <c r="J17" s="9">
        <v>0.0</v>
      </c>
      <c r="K17" s="9">
        <v>0.0</v>
      </c>
      <c r="L17" s="9">
        <v>0.0</v>
      </c>
      <c r="M17" s="9">
        <v>0.0</v>
      </c>
      <c r="N17" s="9">
        <v>0.0</v>
      </c>
      <c r="O17" s="9">
        <v>0.0</v>
      </c>
      <c r="P17" s="9">
        <v>0.0</v>
      </c>
      <c r="Q17" s="9">
        <v>0.0</v>
      </c>
      <c r="R17" s="4"/>
      <c r="S17" s="46"/>
      <c r="T17" s="4"/>
      <c r="U17" s="4"/>
      <c r="V17" s="4"/>
      <c r="W17" s="4"/>
      <c r="X17" s="4"/>
      <c r="Y17" s="4"/>
      <c r="Z17" s="4"/>
    </row>
    <row r="18" ht="15.75" customHeight="1">
      <c r="A18" s="8">
        <f>Kontoplan!B16</f>
        <v>3420</v>
      </c>
      <c r="B18" s="8" t="str">
        <f>Kontoplan!C16</f>
        <v>Momskompensasjon</v>
      </c>
      <c r="C18" s="9"/>
      <c r="D18" s="9"/>
      <c r="E18" s="16">
        <f t="shared" si="1"/>
        <v>0</v>
      </c>
      <c r="F18" s="9">
        <v>0.0</v>
      </c>
      <c r="G18" s="9">
        <v>0.0</v>
      </c>
      <c r="H18" s="9">
        <v>0.0</v>
      </c>
      <c r="I18" s="9">
        <v>0.0</v>
      </c>
      <c r="J18" s="9">
        <v>0.0</v>
      </c>
      <c r="K18" s="9">
        <v>0.0</v>
      </c>
      <c r="L18" s="9">
        <v>0.0</v>
      </c>
      <c r="M18" s="9">
        <v>0.0</v>
      </c>
      <c r="N18" s="9">
        <v>0.0</v>
      </c>
      <c r="O18" s="9">
        <v>0.0</v>
      </c>
      <c r="P18" s="9">
        <v>0.0</v>
      </c>
      <c r="Q18" s="9">
        <v>0.0</v>
      </c>
      <c r="R18" s="4"/>
      <c r="S18" s="46"/>
      <c r="T18" s="4"/>
      <c r="U18" s="4"/>
      <c r="V18" s="4"/>
      <c r="W18" s="4"/>
      <c r="X18" s="4"/>
      <c r="Y18" s="4"/>
      <c r="Z18" s="4"/>
    </row>
    <row r="19" ht="15.75" customHeight="1">
      <c r="A19" s="8">
        <f>Kontoplan!B17</f>
        <v>3430</v>
      </c>
      <c r="B19" s="8" t="str">
        <f>Kontoplan!C17</f>
        <v>Grasrotandelen Norsk Tipping</v>
      </c>
      <c r="C19" s="9"/>
      <c r="D19" s="9"/>
      <c r="E19" s="16">
        <f t="shared" si="1"/>
        <v>0</v>
      </c>
      <c r="F19" s="9">
        <v>0.0</v>
      </c>
      <c r="G19" s="9">
        <v>0.0</v>
      </c>
      <c r="H19" s="9">
        <v>0.0</v>
      </c>
      <c r="I19" s="9">
        <v>0.0</v>
      </c>
      <c r="J19" s="9">
        <v>0.0</v>
      </c>
      <c r="K19" s="9">
        <v>0.0</v>
      </c>
      <c r="L19" s="9">
        <v>0.0</v>
      </c>
      <c r="M19" s="9">
        <v>0.0</v>
      </c>
      <c r="N19" s="9">
        <v>0.0</v>
      </c>
      <c r="O19" s="9">
        <v>0.0</v>
      </c>
      <c r="P19" s="9">
        <v>0.0</v>
      </c>
      <c r="Q19" s="9">
        <v>0.0</v>
      </c>
      <c r="R19" s="4"/>
      <c r="S19" s="46"/>
      <c r="T19" s="4"/>
      <c r="U19" s="4"/>
      <c r="V19" s="4"/>
      <c r="W19" s="4"/>
      <c r="X19" s="4"/>
      <c r="Y19" s="4"/>
      <c r="Z19" s="4"/>
    </row>
    <row r="20" ht="15.75" customHeight="1">
      <c r="A20" s="8">
        <f>Kontoplan!B18</f>
        <v>3900</v>
      </c>
      <c r="B20" s="8" t="str">
        <f>Kontoplan!C18</f>
        <v>Annen driftsrelatert inntekt</v>
      </c>
      <c r="C20" s="9"/>
      <c r="D20" s="9"/>
      <c r="E20" s="16">
        <f t="shared" si="1"/>
        <v>0</v>
      </c>
      <c r="F20" s="9">
        <v>0.0</v>
      </c>
      <c r="G20" s="9">
        <v>0.0</v>
      </c>
      <c r="H20" s="9">
        <v>0.0</v>
      </c>
      <c r="I20" s="9">
        <v>0.0</v>
      </c>
      <c r="J20" s="9">
        <v>0.0</v>
      </c>
      <c r="K20" s="9">
        <v>0.0</v>
      </c>
      <c r="L20" s="9">
        <v>0.0</v>
      </c>
      <c r="M20" s="9">
        <v>0.0</v>
      </c>
      <c r="N20" s="9">
        <v>0.0</v>
      </c>
      <c r="O20" s="9">
        <v>0.0</v>
      </c>
      <c r="P20" s="9">
        <v>0.0</v>
      </c>
      <c r="Q20" s="9">
        <v>0.0</v>
      </c>
      <c r="R20" s="4"/>
      <c r="S20" s="46"/>
      <c r="T20" s="4"/>
      <c r="U20" s="4"/>
      <c r="V20" s="4"/>
      <c r="W20" s="4"/>
      <c r="X20" s="4"/>
      <c r="Y20" s="4"/>
      <c r="Z20" s="4"/>
    </row>
    <row r="21" ht="15.75" customHeight="1">
      <c r="A21" s="8">
        <f>Kontoplan!B19</f>
        <v>3901</v>
      </c>
      <c r="B21" s="8" t="str">
        <f>Kontoplan!C19</f>
        <v>Internstøtte BI Athletics</v>
      </c>
      <c r="C21" s="9"/>
      <c r="D21" s="9"/>
      <c r="E21" s="16">
        <f t="shared" si="1"/>
        <v>-25500</v>
      </c>
      <c r="F21" s="9">
        <v>0.0</v>
      </c>
      <c r="G21" s="9">
        <v>0.0</v>
      </c>
      <c r="H21" s="9">
        <v>0.0</v>
      </c>
      <c r="I21" s="9">
        <v>-4500.0</v>
      </c>
      <c r="J21" s="9">
        <v>0.0</v>
      </c>
      <c r="K21" s="9">
        <v>-4500.0</v>
      </c>
      <c r="L21" s="9">
        <v>0.0</v>
      </c>
      <c r="M21" s="9">
        <v>0.0</v>
      </c>
      <c r="N21" s="9">
        <v>-4500.0</v>
      </c>
      <c r="O21" s="9">
        <v>-4500.0</v>
      </c>
      <c r="P21" s="9">
        <v>-3000.0</v>
      </c>
      <c r="Q21" s="9">
        <v>-4500.0</v>
      </c>
      <c r="R21" s="4"/>
      <c r="S21" s="46"/>
      <c r="T21" s="4"/>
      <c r="U21" s="4"/>
      <c r="V21" s="4"/>
      <c r="W21" s="4"/>
      <c r="X21" s="4"/>
      <c r="Y21" s="4"/>
      <c r="Z21" s="4"/>
    </row>
    <row r="22" ht="15.75" customHeight="1">
      <c r="A22" s="8">
        <f>Kontoplan!B20</f>
        <v>3920</v>
      </c>
      <c r="B22" s="8" t="str">
        <f>Kontoplan!C20</f>
        <v>Medlemskontingent</v>
      </c>
      <c r="C22" s="9"/>
      <c r="D22" s="9"/>
      <c r="E22" s="16">
        <f t="shared" si="1"/>
        <v>0</v>
      </c>
      <c r="F22" s="9">
        <v>0.0</v>
      </c>
      <c r="G22" s="9">
        <v>0.0</v>
      </c>
      <c r="H22" s="9">
        <v>0.0</v>
      </c>
      <c r="I22" s="9">
        <v>0.0</v>
      </c>
      <c r="J22" s="9">
        <v>0.0</v>
      </c>
      <c r="K22" s="9">
        <v>0.0</v>
      </c>
      <c r="L22" s="9">
        <v>0.0</v>
      </c>
      <c r="M22" s="9">
        <v>0.0</v>
      </c>
      <c r="N22" s="9">
        <v>0.0</v>
      </c>
      <c r="O22" s="9">
        <v>0.0</v>
      </c>
      <c r="P22" s="9">
        <v>0.0</v>
      </c>
      <c r="Q22" s="9">
        <v>0.0</v>
      </c>
      <c r="R22" s="4"/>
      <c r="S22" s="46"/>
      <c r="T22" s="4"/>
      <c r="U22" s="4"/>
      <c r="V22" s="4"/>
      <c r="W22" s="4"/>
      <c r="X22" s="4"/>
      <c r="Y22" s="4"/>
      <c r="Z22" s="4"/>
    </row>
    <row r="23" ht="15.75" customHeight="1">
      <c r="A23" s="8">
        <f>Kontoplan!B21</f>
        <v>3921</v>
      </c>
      <c r="B23" s="8" t="str">
        <f>Kontoplan!C21</f>
        <v>Gruppeavgift</v>
      </c>
      <c r="C23" s="9"/>
      <c r="D23" s="9"/>
      <c r="E23" s="16">
        <f t="shared" si="1"/>
        <v>-4000</v>
      </c>
      <c r="F23" s="9">
        <v>0.0</v>
      </c>
      <c r="G23" s="9">
        <v>0.0</v>
      </c>
      <c r="H23" s="9">
        <v>-2000.0</v>
      </c>
      <c r="I23" s="9">
        <v>0.0</v>
      </c>
      <c r="J23" s="9">
        <v>0.0</v>
      </c>
      <c r="K23" s="9">
        <v>0.0</v>
      </c>
      <c r="L23" s="9">
        <v>0.0</v>
      </c>
      <c r="M23" s="9">
        <v>0.0</v>
      </c>
      <c r="N23" s="9">
        <v>0.0</v>
      </c>
      <c r="O23" s="9">
        <v>-2000.0</v>
      </c>
      <c r="P23" s="9">
        <v>0.0</v>
      </c>
      <c r="Q23" s="9">
        <v>0.0</v>
      </c>
      <c r="R23" s="4"/>
      <c r="S23" s="46"/>
      <c r="T23" s="4"/>
      <c r="U23" s="4"/>
      <c r="V23" s="4"/>
      <c r="W23" s="4"/>
      <c r="X23" s="4"/>
      <c r="Y23" s="4"/>
      <c r="Z23" s="4"/>
    </row>
    <row r="24" ht="15.75" customHeight="1">
      <c r="A24" s="8">
        <f>Kontoplan!B22</f>
        <v>3930</v>
      </c>
      <c r="B24" s="8" t="str">
        <f>Kontoplan!C22</f>
        <v>Treningsavgift</v>
      </c>
      <c r="C24" s="9"/>
      <c r="D24" s="9"/>
      <c r="E24" s="16">
        <f t="shared" si="1"/>
        <v>0</v>
      </c>
      <c r="F24" s="9">
        <v>0.0</v>
      </c>
      <c r="G24" s="9">
        <v>0.0</v>
      </c>
      <c r="H24" s="9">
        <v>0.0</v>
      </c>
      <c r="I24" s="9">
        <v>0.0</v>
      </c>
      <c r="J24" s="9">
        <v>0.0</v>
      </c>
      <c r="K24" s="9">
        <v>0.0</v>
      </c>
      <c r="L24" s="9">
        <v>0.0</v>
      </c>
      <c r="M24" s="9">
        <v>0.0</v>
      </c>
      <c r="N24" s="9">
        <v>0.0</v>
      </c>
      <c r="O24" s="9">
        <v>0.0</v>
      </c>
      <c r="P24" s="9">
        <v>0.0</v>
      </c>
      <c r="Q24" s="9">
        <v>0.0</v>
      </c>
      <c r="R24" s="4"/>
      <c r="S24" s="46"/>
      <c r="T24" s="4"/>
      <c r="U24" s="4"/>
      <c r="V24" s="4"/>
      <c r="W24" s="4"/>
      <c r="X24" s="4"/>
      <c r="Y24" s="4"/>
      <c r="Z24" s="4"/>
    </row>
    <row r="25" ht="15.75" customHeight="1">
      <c r="A25" s="8">
        <f>Kontoplan!B23</f>
        <v>3990</v>
      </c>
      <c r="B25" s="8" t="str">
        <f>Kontoplan!C23</f>
        <v>Kontingent fra BI-studenter</v>
      </c>
      <c r="C25" s="9"/>
      <c r="D25" s="9"/>
      <c r="E25" s="16">
        <f t="shared" si="1"/>
        <v>0</v>
      </c>
      <c r="F25" s="9">
        <v>0.0</v>
      </c>
      <c r="G25" s="9">
        <v>0.0</v>
      </c>
      <c r="H25" s="9">
        <v>0.0</v>
      </c>
      <c r="I25" s="9">
        <v>0.0</v>
      </c>
      <c r="J25" s="9">
        <v>0.0</v>
      </c>
      <c r="K25" s="9">
        <v>0.0</v>
      </c>
      <c r="L25" s="9">
        <v>0.0</v>
      </c>
      <c r="M25" s="9">
        <v>0.0</v>
      </c>
      <c r="N25" s="9">
        <v>0.0</v>
      </c>
      <c r="O25" s="9">
        <v>0.0</v>
      </c>
      <c r="P25" s="9">
        <v>0.0</v>
      </c>
      <c r="Q25" s="9">
        <v>0.0</v>
      </c>
      <c r="R25" s="4"/>
      <c r="S25" s="46"/>
      <c r="T25" s="4"/>
      <c r="U25" s="4"/>
      <c r="V25" s="4"/>
      <c r="W25" s="4"/>
      <c r="X25" s="4"/>
      <c r="Y25" s="4"/>
      <c r="Z25" s="4"/>
    </row>
    <row r="26" ht="15.75" customHeight="1">
      <c r="A26" s="8">
        <f>Kontoplan!B24</f>
        <v>3991</v>
      </c>
      <c r="B26" s="8" t="str">
        <f>Kontoplan!C24</f>
        <v>Støtte fra BISO</v>
      </c>
      <c r="C26" s="9"/>
      <c r="D26" s="9"/>
      <c r="E26" s="16">
        <f t="shared" si="1"/>
        <v>0</v>
      </c>
      <c r="F26" s="9">
        <v>0.0</v>
      </c>
      <c r="G26" s="9">
        <v>0.0</v>
      </c>
      <c r="H26" s="9">
        <v>0.0</v>
      </c>
      <c r="I26" s="9">
        <v>0.0</v>
      </c>
      <c r="J26" s="9">
        <v>0.0</v>
      </c>
      <c r="K26" s="9">
        <v>0.0</v>
      </c>
      <c r="L26" s="9">
        <v>0.0</v>
      </c>
      <c r="M26" s="9">
        <v>0.0</v>
      </c>
      <c r="N26" s="9">
        <v>0.0</v>
      </c>
      <c r="O26" s="9">
        <v>0.0</v>
      </c>
      <c r="P26" s="9">
        <v>0.0</v>
      </c>
      <c r="Q26" s="9">
        <v>0.0</v>
      </c>
      <c r="R26" s="4"/>
      <c r="S26" s="46"/>
      <c r="T26" s="4"/>
      <c r="U26" s="4"/>
      <c r="V26" s="4"/>
      <c r="W26" s="4"/>
      <c r="X26" s="4"/>
      <c r="Y26" s="4"/>
      <c r="Z26" s="4"/>
    </row>
    <row r="27" ht="15.75" customHeight="1">
      <c r="A27" s="8">
        <f>Kontoplan!B25</f>
        <v>3992</v>
      </c>
      <c r="B27" s="8" t="str">
        <f>Kontoplan!C25</f>
        <v>Støtte fra BI</v>
      </c>
      <c r="C27" s="9"/>
      <c r="D27" s="9"/>
      <c r="E27" s="16">
        <f t="shared" si="1"/>
        <v>0</v>
      </c>
      <c r="F27" s="9">
        <v>0.0</v>
      </c>
      <c r="G27" s="9">
        <v>0.0</v>
      </c>
      <c r="H27" s="9">
        <v>0.0</v>
      </c>
      <c r="I27" s="9">
        <v>0.0</v>
      </c>
      <c r="J27" s="9">
        <v>0.0</v>
      </c>
      <c r="K27" s="9">
        <v>0.0</v>
      </c>
      <c r="L27" s="9">
        <v>0.0</v>
      </c>
      <c r="M27" s="9">
        <v>0.0</v>
      </c>
      <c r="N27" s="9">
        <v>0.0</v>
      </c>
      <c r="O27" s="9">
        <v>0.0</v>
      </c>
      <c r="P27" s="9">
        <v>0.0</v>
      </c>
      <c r="Q27" s="9">
        <v>0.0</v>
      </c>
      <c r="R27" s="4"/>
      <c r="S27" s="46"/>
      <c r="T27" s="4"/>
      <c r="U27" s="4"/>
      <c r="V27" s="4"/>
      <c r="W27" s="4"/>
      <c r="X27" s="4"/>
      <c r="Y27" s="4"/>
      <c r="Z27" s="4"/>
    </row>
    <row r="28" ht="15.75" customHeight="1">
      <c r="A28" s="8">
        <f>Kontoplan!B26</f>
        <v>3993</v>
      </c>
      <c r="B28" s="8" t="str">
        <f>Kontoplan!C26</f>
        <v>Støtte fra Velferdstinget</v>
      </c>
      <c r="C28" s="9"/>
      <c r="D28" s="9"/>
      <c r="E28" s="16">
        <f t="shared" si="1"/>
        <v>0</v>
      </c>
      <c r="F28" s="9">
        <v>0.0</v>
      </c>
      <c r="G28" s="9">
        <v>0.0</v>
      </c>
      <c r="H28" s="9">
        <v>0.0</v>
      </c>
      <c r="I28" s="9">
        <v>0.0</v>
      </c>
      <c r="J28" s="9">
        <v>0.0</v>
      </c>
      <c r="K28" s="9">
        <v>0.0</v>
      </c>
      <c r="L28" s="9">
        <v>0.0</v>
      </c>
      <c r="M28" s="9">
        <v>0.0</v>
      </c>
      <c r="N28" s="9">
        <v>0.0</v>
      </c>
      <c r="O28" s="9">
        <v>0.0</v>
      </c>
      <c r="P28" s="9">
        <v>0.0</v>
      </c>
      <c r="Q28" s="9">
        <v>0.0</v>
      </c>
      <c r="R28" s="4"/>
      <c r="S28" s="46"/>
      <c r="T28" s="4"/>
      <c r="U28" s="4"/>
      <c r="V28" s="4"/>
      <c r="W28" s="4"/>
      <c r="X28" s="4"/>
      <c r="Y28" s="4"/>
      <c r="Z28" s="4"/>
    </row>
    <row r="29" ht="15.75" customHeight="1">
      <c r="A29" s="8">
        <f>Kontoplan!B27</f>
        <v>3994</v>
      </c>
      <c r="B29" s="8" t="str">
        <f>Kontoplan!C27</f>
        <v>Støtte fra NSI</v>
      </c>
      <c r="C29" s="9"/>
      <c r="D29" s="9"/>
      <c r="E29" s="16">
        <f t="shared" si="1"/>
        <v>0</v>
      </c>
      <c r="F29" s="9">
        <v>0.0</v>
      </c>
      <c r="G29" s="9">
        <v>0.0</v>
      </c>
      <c r="H29" s="9">
        <v>0.0</v>
      </c>
      <c r="I29" s="9">
        <v>0.0</v>
      </c>
      <c r="J29" s="9">
        <v>0.0</v>
      </c>
      <c r="K29" s="9">
        <v>0.0</v>
      </c>
      <c r="L29" s="9">
        <v>0.0</v>
      </c>
      <c r="M29" s="9">
        <v>0.0</v>
      </c>
      <c r="N29" s="9">
        <v>0.0</v>
      </c>
      <c r="O29" s="9">
        <v>0.0</v>
      </c>
      <c r="P29" s="9">
        <v>0.0</v>
      </c>
      <c r="Q29" s="9">
        <v>0.0</v>
      </c>
      <c r="R29" s="4"/>
      <c r="S29" s="46"/>
      <c r="T29" s="4"/>
      <c r="U29" s="4"/>
      <c r="V29" s="4"/>
      <c r="W29" s="4"/>
      <c r="X29" s="4"/>
      <c r="Y29" s="4"/>
      <c r="Z29" s="4"/>
    </row>
    <row r="30" ht="15.75" customHeight="1">
      <c r="A30" s="8">
        <f>Kontoplan!B28</f>
        <v>3995</v>
      </c>
      <c r="B30" s="8" t="str">
        <f>Kontoplan!C28</f>
        <v>Annen støtte</v>
      </c>
      <c r="C30" s="9"/>
      <c r="D30" s="9"/>
      <c r="E30" s="16">
        <f t="shared" si="1"/>
        <v>0</v>
      </c>
      <c r="F30" s="9">
        <v>0.0</v>
      </c>
      <c r="G30" s="9">
        <v>0.0</v>
      </c>
      <c r="H30" s="9">
        <v>0.0</v>
      </c>
      <c r="I30" s="9">
        <v>0.0</v>
      </c>
      <c r="J30" s="9">
        <v>0.0</v>
      </c>
      <c r="K30" s="9">
        <v>0.0</v>
      </c>
      <c r="L30" s="9">
        <v>0.0</v>
      </c>
      <c r="M30" s="9">
        <v>0.0</v>
      </c>
      <c r="N30" s="9">
        <v>0.0</v>
      </c>
      <c r="O30" s="9">
        <v>0.0</v>
      </c>
      <c r="P30" s="9">
        <v>0.0</v>
      </c>
      <c r="Q30" s="9">
        <v>0.0</v>
      </c>
      <c r="R30" s="4"/>
      <c r="S30" s="46"/>
      <c r="T30" s="4"/>
      <c r="U30" s="4"/>
      <c r="V30" s="4"/>
      <c r="W30" s="4"/>
      <c r="X30" s="4"/>
      <c r="Y30" s="4"/>
      <c r="Z30" s="4"/>
    </row>
    <row r="31" ht="15.75" customHeight="1">
      <c r="A31" s="4"/>
      <c r="B31" s="4"/>
      <c r="C31" s="12"/>
      <c r="D31" s="12"/>
      <c r="E31" s="12"/>
      <c r="F31" s="12"/>
      <c r="G31" s="12"/>
      <c r="H31" s="12"/>
      <c r="I31" s="12"/>
      <c r="J31" s="12"/>
      <c r="K31" s="12"/>
      <c r="L31" s="12"/>
      <c r="M31" s="12"/>
      <c r="N31" s="12"/>
      <c r="O31" s="12"/>
      <c r="P31" s="12"/>
      <c r="Q31" s="12"/>
      <c r="R31" s="4"/>
      <c r="S31" s="4"/>
      <c r="T31" s="4"/>
      <c r="U31" s="4"/>
      <c r="V31" s="4"/>
      <c r="W31" s="4"/>
      <c r="X31" s="4"/>
      <c r="Y31" s="4"/>
      <c r="Z31" s="4"/>
    </row>
    <row r="32" ht="15.75" customHeight="1">
      <c r="A32" s="13" t="s">
        <v>30</v>
      </c>
      <c r="B32" s="14"/>
      <c r="C32" s="15">
        <f t="shared" ref="C32:Q32" si="2">SUM(C13:C31)</f>
        <v>0</v>
      </c>
      <c r="D32" s="15">
        <f t="shared" si="2"/>
        <v>0</v>
      </c>
      <c r="E32" s="16">
        <f t="shared" si="2"/>
        <v>-97000</v>
      </c>
      <c r="F32" s="15">
        <f t="shared" si="2"/>
        <v>0</v>
      </c>
      <c r="G32" s="15">
        <f t="shared" si="2"/>
        <v>0</v>
      </c>
      <c r="H32" s="15">
        <f t="shared" si="2"/>
        <v>-2000</v>
      </c>
      <c r="I32" s="15">
        <f t="shared" si="2"/>
        <v>-29500</v>
      </c>
      <c r="J32" s="15">
        <f t="shared" si="2"/>
        <v>0</v>
      </c>
      <c r="K32" s="15">
        <f t="shared" si="2"/>
        <v>-4500</v>
      </c>
      <c r="L32" s="15">
        <f t="shared" si="2"/>
        <v>0</v>
      </c>
      <c r="M32" s="15">
        <f t="shared" si="2"/>
        <v>0</v>
      </c>
      <c r="N32" s="15">
        <f t="shared" si="2"/>
        <v>-4500</v>
      </c>
      <c r="O32" s="15">
        <f t="shared" si="2"/>
        <v>-31500</v>
      </c>
      <c r="P32" s="15">
        <f t="shared" si="2"/>
        <v>-4000</v>
      </c>
      <c r="Q32" s="15">
        <f t="shared" si="2"/>
        <v>-21000</v>
      </c>
      <c r="R32" s="4"/>
      <c r="S32" s="46"/>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5" t="s">
        <v>31</v>
      </c>
      <c r="B36" s="2"/>
      <c r="C36" s="2"/>
      <c r="D36" s="2"/>
      <c r="E36" s="2"/>
      <c r="F36" s="2"/>
      <c r="G36" s="2"/>
      <c r="H36" s="2"/>
      <c r="I36" s="2"/>
      <c r="J36" s="2"/>
      <c r="K36" s="2"/>
      <c r="L36" s="2"/>
      <c r="M36" s="2"/>
      <c r="N36" s="2"/>
      <c r="O36" s="2"/>
      <c r="P36" s="2"/>
      <c r="Q36" s="2"/>
      <c r="R36" s="2"/>
      <c r="S36" s="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6" t="s">
        <v>3</v>
      </c>
      <c r="B38" s="6" t="s">
        <v>4</v>
      </c>
      <c r="C38" s="6" t="s">
        <v>5</v>
      </c>
      <c r="D38" s="6" t="s">
        <v>6</v>
      </c>
      <c r="E38" s="7" t="s">
        <v>7</v>
      </c>
      <c r="F38" s="6" t="s">
        <v>172</v>
      </c>
      <c r="G38" s="6" t="s">
        <v>173</v>
      </c>
      <c r="H38" s="6" t="s">
        <v>174</v>
      </c>
      <c r="I38" s="6" t="s">
        <v>175</v>
      </c>
      <c r="J38" s="6" t="s">
        <v>176</v>
      </c>
      <c r="K38" s="6" t="s">
        <v>177</v>
      </c>
      <c r="L38" s="6" t="s">
        <v>178</v>
      </c>
      <c r="M38" s="6" t="s">
        <v>179</v>
      </c>
      <c r="N38" s="6" t="s">
        <v>180</v>
      </c>
      <c r="O38" s="6" t="s">
        <v>181</v>
      </c>
      <c r="P38" s="6" t="s">
        <v>182</v>
      </c>
      <c r="Q38" s="6" t="s">
        <v>183</v>
      </c>
      <c r="R38" s="45"/>
      <c r="S38" s="6" t="s">
        <v>184</v>
      </c>
      <c r="T38" s="4"/>
      <c r="U38" s="4"/>
      <c r="V38" s="4"/>
      <c r="W38" s="4"/>
      <c r="X38" s="4"/>
      <c r="Y38" s="4"/>
      <c r="Z38" s="4"/>
    </row>
    <row r="39" ht="15.75" customHeight="1">
      <c r="A39" s="8">
        <f>Kontoplan!B29</f>
        <v>5910</v>
      </c>
      <c r="B39" s="8" t="str">
        <f>Kontoplan!C29</f>
        <v>Lunsjkort</v>
      </c>
      <c r="C39" s="9"/>
      <c r="D39" s="9"/>
      <c r="E39" s="16">
        <f t="shared" ref="E39:E70" si="3">SUM(F39:Q39)</f>
        <v>0</v>
      </c>
      <c r="F39" s="9">
        <v>0.0</v>
      </c>
      <c r="G39" s="9">
        <v>0.0</v>
      </c>
      <c r="H39" s="9">
        <v>0.0</v>
      </c>
      <c r="I39" s="9">
        <v>0.0</v>
      </c>
      <c r="J39" s="9">
        <v>0.0</v>
      </c>
      <c r="K39" s="9">
        <v>0.0</v>
      </c>
      <c r="L39" s="9">
        <v>0.0</v>
      </c>
      <c r="M39" s="9">
        <v>0.0</v>
      </c>
      <c r="N39" s="9">
        <v>0.0</v>
      </c>
      <c r="O39" s="9">
        <v>0.0</v>
      </c>
      <c r="P39" s="9">
        <v>0.0</v>
      </c>
      <c r="Q39" s="9">
        <v>0.0</v>
      </c>
      <c r="R39" s="4"/>
      <c r="S39" s="46"/>
      <c r="T39" s="4"/>
      <c r="U39" s="4"/>
      <c r="V39" s="4"/>
      <c r="W39" s="4"/>
      <c r="X39" s="4"/>
      <c r="Y39" s="4"/>
      <c r="Z39" s="4"/>
    </row>
    <row r="40" ht="15.75" customHeight="1">
      <c r="A40" s="8">
        <f>Kontoplan!B30</f>
        <v>5995</v>
      </c>
      <c r="B40" s="8" t="str">
        <f>Kontoplan!C30</f>
        <v>Styrekostnader</v>
      </c>
      <c r="C40" s="9"/>
      <c r="D40" s="9"/>
      <c r="E40" s="16">
        <f t="shared" si="3"/>
        <v>0</v>
      </c>
      <c r="F40" s="9">
        <v>0.0</v>
      </c>
      <c r="G40" s="9">
        <v>0.0</v>
      </c>
      <c r="H40" s="9">
        <v>0.0</v>
      </c>
      <c r="I40" s="9">
        <v>0.0</v>
      </c>
      <c r="J40" s="9">
        <v>0.0</v>
      </c>
      <c r="K40" s="9">
        <v>0.0</v>
      </c>
      <c r="L40" s="9">
        <v>0.0</v>
      </c>
      <c r="M40" s="9">
        <v>0.0</v>
      </c>
      <c r="N40" s="9">
        <v>0.0</v>
      </c>
      <c r="O40" s="9">
        <v>0.0</v>
      </c>
      <c r="P40" s="9">
        <v>0.0</v>
      </c>
      <c r="Q40" s="9">
        <v>0.0</v>
      </c>
      <c r="R40" s="4"/>
      <c r="S40" s="46"/>
      <c r="T40" s="4"/>
      <c r="U40" s="4"/>
      <c r="V40" s="4"/>
      <c r="W40" s="4"/>
      <c r="X40" s="4"/>
      <c r="Y40" s="4"/>
      <c r="Z40" s="4"/>
    </row>
    <row r="41" ht="15.75" customHeight="1">
      <c r="A41" s="8">
        <f>Kontoplan!B31</f>
        <v>6480</v>
      </c>
      <c r="B41" s="8" t="str">
        <f>Kontoplan!C31</f>
        <v>Leiekostnad idrett</v>
      </c>
      <c r="C41" s="9"/>
      <c r="D41" s="9"/>
      <c r="E41" s="16">
        <f t="shared" si="3"/>
        <v>4000</v>
      </c>
      <c r="F41" s="9">
        <v>0.0</v>
      </c>
      <c r="G41" s="9">
        <v>0.0</v>
      </c>
      <c r="H41" s="9">
        <v>0.0</v>
      </c>
      <c r="I41" s="9">
        <v>0.0</v>
      </c>
      <c r="J41" s="9">
        <v>0.0</v>
      </c>
      <c r="K41" s="9">
        <v>0.0</v>
      </c>
      <c r="L41" s="9">
        <v>0.0</v>
      </c>
      <c r="M41" s="9">
        <v>0.0</v>
      </c>
      <c r="N41" s="9">
        <v>0.0</v>
      </c>
      <c r="O41" s="9">
        <v>0.0</v>
      </c>
      <c r="P41" s="9">
        <v>4000.0</v>
      </c>
      <c r="Q41" s="9">
        <v>0.0</v>
      </c>
      <c r="R41" s="4"/>
      <c r="S41" s="46"/>
      <c r="T41" s="4"/>
      <c r="U41" s="4"/>
      <c r="V41" s="4"/>
      <c r="W41" s="4"/>
      <c r="X41" s="4"/>
      <c r="Y41" s="4"/>
      <c r="Z41" s="4"/>
    </row>
    <row r="42" ht="15.75" customHeight="1">
      <c r="A42" s="8">
        <f>Kontoplan!B32</f>
        <v>6490</v>
      </c>
      <c r="B42" s="8" t="str">
        <f>Kontoplan!C32</f>
        <v>Leiekostnad annen</v>
      </c>
      <c r="C42" s="9"/>
      <c r="D42" s="9"/>
      <c r="E42" s="16">
        <f t="shared" si="3"/>
        <v>72000</v>
      </c>
      <c r="F42" s="9">
        <v>0.0</v>
      </c>
      <c r="G42" s="9">
        <v>0.0</v>
      </c>
      <c r="H42" s="9">
        <v>0.0</v>
      </c>
      <c r="I42" s="9">
        <v>30000.0</v>
      </c>
      <c r="J42" s="9">
        <v>0.0</v>
      </c>
      <c r="K42" s="9">
        <v>0.0</v>
      </c>
      <c r="L42" s="9">
        <v>0.0</v>
      </c>
      <c r="M42" s="9">
        <v>0.0</v>
      </c>
      <c r="N42" s="9">
        <v>0.0</v>
      </c>
      <c r="O42" s="9">
        <v>30000.0</v>
      </c>
      <c r="P42" s="9">
        <v>0.0</v>
      </c>
      <c r="Q42" s="9">
        <v>12000.0</v>
      </c>
      <c r="R42" s="4"/>
      <c r="S42" s="46"/>
      <c r="T42" s="4"/>
      <c r="U42" s="4"/>
      <c r="V42" s="4"/>
      <c r="W42" s="4"/>
      <c r="X42" s="4"/>
      <c r="Y42" s="4"/>
      <c r="Z42" s="4"/>
    </row>
    <row r="43" ht="15.75" customHeight="1">
      <c r="A43" s="8">
        <f>Kontoplan!B33</f>
        <v>6540</v>
      </c>
      <c r="B43" s="8" t="str">
        <f>Kontoplan!C33</f>
        <v>Idrettsutstyr</v>
      </c>
      <c r="C43" s="9"/>
      <c r="D43" s="9"/>
      <c r="E43" s="16">
        <f t="shared" si="3"/>
        <v>0</v>
      </c>
      <c r="F43" s="9">
        <v>0.0</v>
      </c>
      <c r="G43" s="9">
        <v>0.0</v>
      </c>
      <c r="H43" s="9">
        <v>0.0</v>
      </c>
      <c r="I43" s="9">
        <v>0.0</v>
      </c>
      <c r="J43" s="9">
        <v>0.0</v>
      </c>
      <c r="K43" s="9">
        <v>0.0</v>
      </c>
      <c r="L43" s="9">
        <v>0.0</v>
      </c>
      <c r="M43" s="9">
        <v>0.0</v>
      </c>
      <c r="N43" s="9">
        <v>0.0</v>
      </c>
      <c r="O43" s="9">
        <v>0.0</v>
      </c>
      <c r="P43" s="9">
        <v>0.0</v>
      </c>
      <c r="Q43" s="9">
        <v>0.0</v>
      </c>
      <c r="R43" s="4"/>
      <c r="S43" s="46"/>
      <c r="T43" s="4"/>
      <c r="U43" s="4"/>
      <c r="V43" s="4"/>
      <c r="W43" s="4"/>
      <c r="X43" s="4"/>
      <c r="Y43" s="4"/>
      <c r="Z43" s="4"/>
    </row>
    <row r="44" ht="15.75" customHeight="1">
      <c r="A44" s="8">
        <f>Kontoplan!B34</f>
        <v>6550</v>
      </c>
      <c r="B44" s="8" t="str">
        <f>Kontoplan!C34</f>
        <v>Driftsmateriale</v>
      </c>
      <c r="C44" s="9"/>
      <c r="D44" s="9"/>
      <c r="E44" s="16">
        <f t="shared" si="3"/>
        <v>0</v>
      </c>
      <c r="F44" s="9">
        <v>0.0</v>
      </c>
      <c r="G44" s="9">
        <v>0.0</v>
      </c>
      <c r="H44" s="9">
        <v>0.0</v>
      </c>
      <c r="I44" s="9">
        <v>0.0</v>
      </c>
      <c r="J44" s="9">
        <v>0.0</v>
      </c>
      <c r="K44" s="9">
        <v>0.0</v>
      </c>
      <c r="L44" s="9">
        <v>0.0</v>
      </c>
      <c r="M44" s="9">
        <v>0.0</v>
      </c>
      <c r="N44" s="9">
        <v>0.0</v>
      </c>
      <c r="O44" s="9">
        <v>0.0</v>
      </c>
      <c r="P44" s="9">
        <v>0.0</v>
      </c>
      <c r="Q44" s="9">
        <v>0.0</v>
      </c>
      <c r="R44" s="4"/>
      <c r="S44" s="46"/>
      <c r="T44" s="4"/>
      <c r="U44" s="4"/>
      <c r="V44" s="4"/>
      <c r="W44" s="4"/>
      <c r="X44" s="4"/>
      <c r="Y44" s="4"/>
      <c r="Z44" s="4"/>
    </row>
    <row r="45" ht="15.75" customHeight="1">
      <c r="A45" s="8">
        <f>Kontoplan!B35</f>
        <v>6555</v>
      </c>
      <c r="B45" s="8" t="str">
        <f>Kontoplan!C35</f>
        <v>Andre driftskostnader</v>
      </c>
      <c r="C45" s="9"/>
      <c r="D45" s="9"/>
      <c r="E45" s="16">
        <f t="shared" si="3"/>
        <v>0</v>
      </c>
      <c r="F45" s="9">
        <v>0.0</v>
      </c>
      <c r="G45" s="9">
        <v>0.0</v>
      </c>
      <c r="H45" s="9">
        <v>0.0</v>
      </c>
      <c r="I45" s="9">
        <v>0.0</v>
      </c>
      <c r="J45" s="9">
        <v>0.0</v>
      </c>
      <c r="K45" s="9">
        <v>0.0</v>
      </c>
      <c r="L45" s="9">
        <v>0.0</v>
      </c>
      <c r="M45" s="9">
        <v>0.0</v>
      </c>
      <c r="N45" s="9">
        <v>0.0</v>
      </c>
      <c r="O45" s="9">
        <v>0.0</v>
      </c>
      <c r="P45" s="9">
        <v>0.0</v>
      </c>
      <c r="Q45" s="9">
        <v>0.0</v>
      </c>
      <c r="R45" s="4"/>
      <c r="S45" s="46"/>
      <c r="T45" s="4"/>
      <c r="U45" s="4"/>
      <c r="V45" s="4"/>
      <c r="W45" s="4"/>
      <c r="X45" s="4"/>
      <c r="Y45" s="4"/>
      <c r="Z45" s="4"/>
    </row>
    <row r="46" ht="15.75" customHeight="1">
      <c r="A46" s="8">
        <f>Kontoplan!B36</f>
        <v>6571</v>
      </c>
      <c r="B46" s="8" t="str">
        <f>Kontoplan!C36</f>
        <v>Drakter</v>
      </c>
      <c r="C46" s="9"/>
      <c r="D46" s="9"/>
      <c r="E46" s="16">
        <f t="shared" si="3"/>
        <v>0</v>
      </c>
      <c r="F46" s="9">
        <v>0.0</v>
      </c>
      <c r="G46" s="9">
        <v>0.0</v>
      </c>
      <c r="H46" s="9">
        <v>0.0</v>
      </c>
      <c r="I46" s="9">
        <v>0.0</v>
      </c>
      <c r="J46" s="9">
        <v>0.0</v>
      </c>
      <c r="K46" s="9">
        <v>0.0</v>
      </c>
      <c r="L46" s="9">
        <v>0.0</v>
      </c>
      <c r="M46" s="9">
        <v>0.0</v>
      </c>
      <c r="N46" s="9">
        <v>0.0</v>
      </c>
      <c r="O46" s="9">
        <v>0.0</v>
      </c>
      <c r="P46" s="9">
        <v>0.0</v>
      </c>
      <c r="Q46" s="9">
        <v>0.0</v>
      </c>
      <c r="R46" s="4"/>
      <c r="S46" s="46"/>
      <c r="T46" s="4"/>
      <c r="U46" s="4"/>
      <c r="V46" s="4"/>
      <c r="W46" s="4"/>
      <c r="X46" s="4"/>
      <c r="Y46" s="4"/>
      <c r="Z46" s="4"/>
    </row>
    <row r="47" ht="15.75" customHeight="1">
      <c r="A47" s="8">
        <f>Kontoplan!B37</f>
        <v>6572</v>
      </c>
      <c r="B47" s="8" t="str">
        <f>Kontoplan!C37</f>
        <v>Annet klær</v>
      </c>
      <c r="C47" s="9"/>
      <c r="D47" s="9"/>
      <c r="E47" s="16">
        <f t="shared" si="3"/>
        <v>0</v>
      </c>
      <c r="F47" s="9">
        <v>0.0</v>
      </c>
      <c r="G47" s="9">
        <v>0.0</v>
      </c>
      <c r="H47" s="9">
        <v>0.0</v>
      </c>
      <c r="I47" s="9">
        <v>0.0</v>
      </c>
      <c r="J47" s="9">
        <v>0.0</v>
      </c>
      <c r="K47" s="9">
        <v>0.0</v>
      </c>
      <c r="L47" s="9">
        <v>0.0</v>
      </c>
      <c r="M47" s="9">
        <v>0.0</v>
      </c>
      <c r="N47" s="9">
        <v>0.0</v>
      </c>
      <c r="O47" s="9">
        <v>0.0</v>
      </c>
      <c r="P47" s="9">
        <v>0.0</v>
      </c>
      <c r="Q47" s="9">
        <v>0.0</v>
      </c>
      <c r="R47" s="4"/>
      <c r="S47" s="46"/>
      <c r="T47" s="4"/>
      <c r="U47" s="4"/>
      <c r="V47" s="4"/>
      <c r="W47" s="4"/>
      <c r="X47" s="4"/>
      <c r="Y47" s="4"/>
      <c r="Z47" s="4"/>
    </row>
    <row r="48" ht="15.75" customHeight="1">
      <c r="A48" s="8">
        <f>Kontoplan!B38</f>
        <v>6620</v>
      </c>
      <c r="B48" s="8" t="str">
        <f>Kontoplan!C38</f>
        <v>Reparasjon og vedlikehold</v>
      </c>
      <c r="C48" s="9"/>
      <c r="D48" s="9"/>
      <c r="E48" s="16">
        <f t="shared" si="3"/>
        <v>0</v>
      </c>
      <c r="F48" s="9">
        <v>0.0</v>
      </c>
      <c r="G48" s="9">
        <v>0.0</v>
      </c>
      <c r="H48" s="9">
        <v>0.0</v>
      </c>
      <c r="I48" s="9">
        <v>0.0</v>
      </c>
      <c r="J48" s="9">
        <v>0.0</v>
      </c>
      <c r="K48" s="9">
        <v>0.0</v>
      </c>
      <c r="L48" s="9">
        <v>0.0</v>
      </c>
      <c r="M48" s="9">
        <v>0.0</v>
      </c>
      <c r="N48" s="9">
        <v>0.0</v>
      </c>
      <c r="O48" s="9">
        <v>0.0</v>
      </c>
      <c r="P48" s="9">
        <v>0.0</v>
      </c>
      <c r="Q48" s="9">
        <v>0.0</v>
      </c>
      <c r="R48" s="4"/>
      <c r="S48" s="46"/>
      <c r="T48" s="4"/>
      <c r="U48" s="4"/>
      <c r="V48" s="4"/>
      <c r="W48" s="4"/>
      <c r="X48" s="4"/>
      <c r="Y48" s="4"/>
      <c r="Z48" s="4"/>
    </row>
    <row r="49" ht="15.75" customHeight="1">
      <c r="A49" s="8">
        <f>Kontoplan!B39</f>
        <v>6705</v>
      </c>
      <c r="B49" s="8" t="str">
        <f>Kontoplan!C39</f>
        <v>Regnskapshonorar</v>
      </c>
      <c r="C49" s="9"/>
      <c r="D49" s="9"/>
      <c r="E49" s="16">
        <f t="shared" si="3"/>
        <v>0</v>
      </c>
      <c r="F49" s="9">
        <v>0.0</v>
      </c>
      <c r="G49" s="9">
        <v>0.0</v>
      </c>
      <c r="H49" s="9">
        <v>0.0</v>
      </c>
      <c r="I49" s="9">
        <v>0.0</v>
      </c>
      <c r="J49" s="9">
        <v>0.0</v>
      </c>
      <c r="K49" s="9">
        <v>0.0</v>
      </c>
      <c r="L49" s="9">
        <v>0.0</v>
      </c>
      <c r="M49" s="9">
        <v>0.0</v>
      </c>
      <c r="N49" s="9">
        <v>0.0</v>
      </c>
      <c r="O49" s="9">
        <v>0.0</v>
      </c>
      <c r="P49" s="9">
        <v>0.0</v>
      </c>
      <c r="Q49" s="9">
        <v>0.0</v>
      </c>
      <c r="R49" s="4"/>
      <c r="S49" s="46"/>
      <c r="T49" s="4"/>
      <c r="U49" s="4"/>
      <c r="V49" s="4"/>
      <c r="W49" s="4"/>
      <c r="X49" s="4"/>
      <c r="Y49" s="4"/>
      <c r="Z49" s="4"/>
    </row>
    <row r="50" ht="15.75" customHeight="1">
      <c r="A50" s="8">
        <f>Kontoplan!B40</f>
        <v>6710</v>
      </c>
      <c r="B50" s="8" t="str">
        <f>Kontoplan!C40</f>
        <v>Dommerhonorar</v>
      </c>
      <c r="C50" s="9"/>
      <c r="D50" s="9"/>
      <c r="E50" s="16">
        <f t="shared" si="3"/>
        <v>0</v>
      </c>
      <c r="F50" s="9">
        <v>0.0</v>
      </c>
      <c r="G50" s="9">
        <v>0.0</v>
      </c>
      <c r="H50" s="9">
        <v>0.0</v>
      </c>
      <c r="I50" s="9">
        <v>0.0</v>
      </c>
      <c r="J50" s="9">
        <v>0.0</v>
      </c>
      <c r="K50" s="9">
        <v>0.0</v>
      </c>
      <c r="L50" s="9">
        <v>0.0</v>
      </c>
      <c r="M50" s="9">
        <v>0.0</v>
      </c>
      <c r="N50" s="9">
        <v>0.0</v>
      </c>
      <c r="O50" s="9">
        <v>0.0</v>
      </c>
      <c r="P50" s="9">
        <v>0.0</v>
      </c>
      <c r="Q50" s="9">
        <v>0.0</v>
      </c>
      <c r="R50" s="4"/>
      <c r="S50" s="46"/>
      <c r="T50" s="4"/>
      <c r="U50" s="4"/>
      <c r="V50" s="4"/>
      <c r="W50" s="4"/>
      <c r="X50" s="4"/>
      <c r="Y50" s="4"/>
      <c r="Z50" s="4"/>
    </row>
    <row r="51" ht="15.75" customHeight="1">
      <c r="A51" s="8">
        <f>Kontoplan!B41</f>
        <v>6711</v>
      </c>
      <c r="B51" s="8" t="str">
        <f>Kontoplan!C41</f>
        <v>Trenerhonorar</v>
      </c>
      <c r="C51" s="9"/>
      <c r="D51" s="9"/>
      <c r="E51" s="16">
        <f t="shared" si="3"/>
        <v>0</v>
      </c>
      <c r="F51" s="9">
        <v>0.0</v>
      </c>
      <c r="G51" s="9">
        <v>0.0</v>
      </c>
      <c r="H51" s="9">
        <v>0.0</v>
      </c>
      <c r="I51" s="9">
        <v>0.0</v>
      </c>
      <c r="J51" s="9">
        <v>0.0</v>
      </c>
      <c r="K51" s="9">
        <v>0.0</v>
      </c>
      <c r="L51" s="9">
        <v>0.0</v>
      </c>
      <c r="M51" s="9">
        <v>0.0</v>
      </c>
      <c r="N51" s="9">
        <v>0.0</v>
      </c>
      <c r="O51" s="9">
        <v>0.0</v>
      </c>
      <c r="P51" s="9">
        <v>0.0</v>
      </c>
      <c r="Q51" s="9">
        <v>0.0</v>
      </c>
      <c r="R51" s="4"/>
      <c r="S51" s="46"/>
      <c r="T51" s="4"/>
      <c r="U51" s="4"/>
      <c r="V51" s="4"/>
      <c r="W51" s="4"/>
      <c r="X51" s="4"/>
      <c r="Y51" s="4"/>
      <c r="Z51" s="4"/>
    </row>
    <row r="52" ht="15.75" customHeight="1">
      <c r="A52" s="8">
        <f>Kontoplan!B42</f>
        <v>6800</v>
      </c>
      <c r="B52" s="8" t="str">
        <f>Kontoplan!C42</f>
        <v>Kontorrekvisita</v>
      </c>
      <c r="C52" s="9"/>
      <c r="D52" s="9"/>
      <c r="E52" s="16">
        <f t="shared" si="3"/>
        <v>0</v>
      </c>
      <c r="F52" s="9">
        <v>0.0</v>
      </c>
      <c r="G52" s="9">
        <v>0.0</v>
      </c>
      <c r="H52" s="9">
        <v>0.0</v>
      </c>
      <c r="I52" s="9">
        <v>0.0</v>
      </c>
      <c r="J52" s="9">
        <v>0.0</v>
      </c>
      <c r="K52" s="9">
        <v>0.0</v>
      </c>
      <c r="L52" s="9">
        <v>0.0</v>
      </c>
      <c r="M52" s="9">
        <v>0.0</v>
      </c>
      <c r="N52" s="9">
        <v>0.0</v>
      </c>
      <c r="O52" s="9">
        <v>0.0</v>
      </c>
      <c r="P52" s="9">
        <v>0.0</v>
      </c>
      <c r="Q52" s="9">
        <v>0.0</v>
      </c>
      <c r="R52" s="4"/>
      <c r="S52" s="46"/>
      <c r="T52" s="4"/>
      <c r="U52" s="4"/>
      <c r="V52" s="4"/>
      <c r="W52" s="4"/>
      <c r="X52" s="4"/>
      <c r="Y52" s="4"/>
      <c r="Z52" s="4"/>
    </row>
    <row r="53" ht="15.75" customHeight="1">
      <c r="A53" s="8">
        <f>Kontoplan!B43</f>
        <v>6810</v>
      </c>
      <c r="B53" s="8" t="str">
        <f>Kontoplan!C43</f>
        <v>Datakostnad</v>
      </c>
      <c r="C53" s="9"/>
      <c r="D53" s="9"/>
      <c r="E53" s="16">
        <f t="shared" si="3"/>
        <v>0</v>
      </c>
      <c r="F53" s="9">
        <v>0.0</v>
      </c>
      <c r="G53" s="9">
        <v>0.0</v>
      </c>
      <c r="H53" s="9">
        <v>0.0</v>
      </c>
      <c r="I53" s="9">
        <v>0.0</v>
      </c>
      <c r="J53" s="9">
        <v>0.0</v>
      </c>
      <c r="K53" s="9">
        <v>0.0</v>
      </c>
      <c r="L53" s="9">
        <v>0.0</v>
      </c>
      <c r="M53" s="9">
        <v>0.0</v>
      </c>
      <c r="N53" s="9">
        <v>0.0</v>
      </c>
      <c r="O53" s="9">
        <v>0.0</v>
      </c>
      <c r="P53" s="9">
        <v>0.0</v>
      </c>
      <c r="Q53" s="9">
        <v>0.0</v>
      </c>
      <c r="R53" s="4"/>
      <c r="S53" s="46"/>
      <c r="T53" s="4"/>
      <c r="U53" s="4"/>
      <c r="V53" s="4"/>
      <c r="W53" s="4"/>
      <c r="X53" s="4"/>
      <c r="Y53" s="4"/>
      <c r="Z53" s="4"/>
    </row>
    <row r="54" ht="15.75" customHeight="1">
      <c r="A54" s="8">
        <f>Kontoplan!B44</f>
        <v>6860</v>
      </c>
      <c r="B54" s="8" t="str">
        <f>Kontoplan!C44</f>
        <v>Møte, kurs, oppdatering o.l</v>
      </c>
      <c r="C54" s="9"/>
      <c r="D54" s="9"/>
      <c r="E54" s="16">
        <f t="shared" si="3"/>
        <v>0</v>
      </c>
      <c r="F54" s="9">
        <v>0.0</v>
      </c>
      <c r="G54" s="9">
        <v>0.0</v>
      </c>
      <c r="H54" s="9">
        <v>0.0</v>
      </c>
      <c r="I54" s="9">
        <v>0.0</v>
      </c>
      <c r="J54" s="9">
        <v>0.0</v>
      </c>
      <c r="K54" s="9">
        <v>0.0</v>
      </c>
      <c r="L54" s="9">
        <v>0.0</v>
      </c>
      <c r="M54" s="9">
        <v>0.0</v>
      </c>
      <c r="N54" s="9">
        <v>0.0</v>
      </c>
      <c r="O54" s="9">
        <v>0.0</v>
      </c>
      <c r="P54" s="9">
        <v>0.0</v>
      </c>
      <c r="Q54" s="9">
        <v>0.0</v>
      </c>
      <c r="R54" s="4"/>
      <c r="S54" s="46"/>
      <c r="T54" s="4"/>
      <c r="U54" s="4"/>
      <c r="V54" s="4"/>
      <c r="W54" s="4"/>
      <c r="X54" s="4"/>
      <c r="Y54" s="4"/>
      <c r="Z54" s="4"/>
    </row>
    <row r="55" ht="15.75" customHeight="1">
      <c r="A55" s="8">
        <f>Kontoplan!B45</f>
        <v>6900</v>
      </c>
      <c r="B55" s="8" t="str">
        <f>Kontoplan!C45</f>
        <v>Mobil</v>
      </c>
      <c r="C55" s="9"/>
      <c r="D55" s="9"/>
      <c r="E55" s="16">
        <f t="shared" si="3"/>
        <v>0</v>
      </c>
      <c r="F55" s="9">
        <v>0.0</v>
      </c>
      <c r="G55" s="9">
        <v>0.0</v>
      </c>
      <c r="H55" s="9">
        <v>0.0</v>
      </c>
      <c r="I55" s="9">
        <v>0.0</v>
      </c>
      <c r="J55" s="9">
        <v>0.0</v>
      </c>
      <c r="K55" s="9">
        <v>0.0</v>
      </c>
      <c r="L55" s="9">
        <v>0.0</v>
      </c>
      <c r="M55" s="9">
        <v>0.0</v>
      </c>
      <c r="N55" s="9">
        <v>0.0</v>
      </c>
      <c r="O55" s="9">
        <v>0.0</v>
      </c>
      <c r="P55" s="9">
        <v>0.0</v>
      </c>
      <c r="Q55" s="9">
        <v>0.0</v>
      </c>
      <c r="R55" s="4"/>
      <c r="S55" s="46"/>
      <c r="T55" s="4"/>
      <c r="U55" s="4"/>
      <c r="V55" s="4"/>
      <c r="W55" s="4"/>
      <c r="X55" s="4"/>
      <c r="Y55" s="4"/>
      <c r="Z55" s="4"/>
    </row>
    <row r="56" ht="15.75" customHeight="1">
      <c r="A56" s="8">
        <f>Kontoplan!B46</f>
        <v>7140</v>
      </c>
      <c r="B56" s="8" t="str">
        <f>Kontoplan!C46</f>
        <v>Reisekostnad idrett</v>
      </c>
      <c r="C56" s="9"/>
      <c r="D56" s="9"/>
      <c r="E56" s="16">
        <f t="shared" si="3"/>
        <v>0</v>
      </c>
      <c r="F56" s="9">
        <v>0.0</v>
      </c>
      <c r="G56" s="9">
        <v>0.0</v>
      </c>
      <c r="H56" s="9">
        <v>0.0</v>
      </c>
      <c r="I56" s="9">
        <v>0.0</v>
      </c>
      <c r="J56" s="9">
        <v>0.0</v>
      </c>
      <c r="K56" s="9">
        <v>0.0</v>
      </c>
      <c r="L56" s="9">
        <v>0.0</v>
      </c>
      <c r="M56" s="9">
        <v>0.0</v>
      </c>
      <c r="N56" s="9">
        <v>0.0</v>
      </c>
      <c r="O56" s="9">
        <v>0.0</v>
      </c>
      <c r="P56" s="9">
        <v>0.0</v>
      </c>
      <c r="Q56" s="9">
        <v>0.0</v>
      </c>
      <c r="R56" s="4"/>
      <c r="S56" s="46"/>
      <c r="T56" s="4"/>
      <c r="U56" s="4"/>
      <c r="V56" s="4"/>
      <c r="W56" s="4"/>
      <c r="X56" s="4"/>
      <c r="Y56" s="4"/>
      <c r="Z56" s="4"/>
    </row>
    <row r="57" ht="15.75" customHeight="1">
      <c r="A57" s="8">
        <f>Kontoplan!B47</f>
        <v>7141</v>
      </c>
      <c r="B57" s="8" t="str">
        <f>Kontoplan!C47</f>
        <v>Reisekostnad annet</v>
      </c>
      <c r="C57" s="9"/>
      <c r="D57" s="9"/>
      <c r="E57" s="16">
        <f t="shared" si="3"/>
        <v>0</v>
      </c>
      <c r="F57" s="9">
        <v>0.0</v>
      </c>
      <c r="G57" s="9">
        <v>0.0</v>
      </c>
      <c r="H57" s="9">
        <v>0.0</v>
      </c>
      <c r="I57" s="9">
        <v>0.0</v>
      </c>
      <c r="J57" s="9">
        <v>0.0</v>
      </c>
      <c r="K57" s="9">
        <v>0.0</v>
      </c>
      <c r="L57" s="9">
        <v>0.0</v>
      </c>
      <c r="M57" s="9">
        <v>0.0</v>
      </c>
      <c r="N57" s="9">
        <v>0.0</v>
      </c>
      <c r="O57" s="9">
        <v>0.0</v>
      </c>
      <c r="P57" s="9">
        <v>0.0</v>
      </c>
      <c r="Q57" s="9">
        <v>0.0</v>
      </c>
      <c r="R57" s="4"/>
      <c r="S57" s="46"/>
      <c r="T57" s="4"/>
      <c r="U57" s="4"/>
      <c r="V57" s="4"/>
      <c r="W57" s="4"/>
      <c r="X57" s="4"/>
      <c r="Y57" s="4"/>
      <c r="Z57" s="4"/>
    </row>
    <row r="58" ht="15.75" customHeight="1">
      <c r="A58" s="8">
        <f>Kontoplan!B48</f>
        <v>7310</v>
      </c>
      <c r="B58" s="8" t="str">
        <f>Kontoplan!C48</f>
        <v>Arrangement, idrett</v>
      </c>
      <c r="C58" s="9"/>
      <c r="D58" s="9"/>
      <c r="E58" s="16">
        <f t="shared" si="3"/>
        <v>0</v>
      </c>
      <c r="F58" s="9">
        <v>0.0</v>
      </c>
      <c r="G58" s="9">
        <v>0.0</v>
      </c>
      <c r="H58" s="9">
        <v>0.0</v>
      </c>
      <c r="I58" s="9">
        <v>0.0</v>
      </c>
      <c r="J58" s="9">
        <v>0.0</v>
      </c>
      <c r="K58" s="9">
        <v>0.0</v>
      </c>
      <c r="L58" s="9">
        <v>0.0</v>
      </c>
      <c r="M58" s="9">
        <v>0.0</v>
      </c>
      <c r="N58" s="9">
        <v>0.0</v>
      </c>
      <c r="O58" s="9">
        <v>0.0</v>
      </c>
      <c r="P58" s="9">
        <v>0.0</v>
      </c>
      <c r="Q58" s="9">
        <v>0.0</v>
      </c>
      <c r="R58" s="4"/>
      <c r="S58" s="46"/>
      <c r="T58" s="4"/>
      <c r="U58" s="4"/>
      <c r="V58" s="4"/>
      <c r="W58" s="4"/>
      <c r="X58" s="4"/>
      <c r="Y58" s="4"/>
      <c r="Z58" s="4"/>
    </row>
    <row r="59" ht="15.75" customHeight="1">
      <c r="A59" s="8">
        <f>Kontoplan!B49</f>
        <v>7315</v>
      </c>
      <c r="B59" s="8" t="str">
        <f>Kontoplan!C49</f>
        <v>Arrangement, ikke idrett</v>
      </c>
      <c r="C59" s="9"/>
      <c r="D59" s="9"/>
      <c r="E59" s="16">
        <f t="shared" si="3"/>
        <v>0</v>
      </c>
      <c r="F59" s="9">
        <v>0.0</v>
      </c>
      <c r="G59" s="9">
        <v>0.0</v>
      </c>
      <c r="H59" s="9">
        <v>0.0</v>
      </c>
      <c r="I59" s="9">
        <v>0.0</v>
      </c>
      <c r="J59" s="9">
        <v>0.0</v>
      </c>
      <c r="K59" s="9">
        <v>0.0</v>
      </c>
      <c r="L59" s="9">
        <v>0.0</v>
      </c>
      <c r="M59" s="9">
        <v>0.0</v>
      </c>
      <c r="N59" s="9">
        <v>0.0</v>
      </c>
      <c r="O59" s="9">
        <v>0.0</v>
      </c>
      <c r="P59" s="9">
        <v>0.0</v>
      </c>
      <c r="Q59" s="9">
        <v>0.0</v>
      </c>
      <c r="R59" s="4"/>
      <c r="S59" s="46"/>
      <c r="T59" s="4"/>
      <c r="U59" s="4"/>
      <c r="V59" s="4"/>
      <c r="W59" s="4"/>
      <c r="X59" s="4"/>
      <c r="Y59" s="4"/>
      <c r="Z59" s="4"/>
    </row>
    <row r="60" ht="15.75" customHeight="1">
      <c r="A60" s="8">
        <f>Kontoplan!B50</f>
        <v>7320</v>
      </c>
      <c r="B60" s="8" t="str">
        <f>Kontoplan!C50</f>
        <v>Markedsføring</v>
      </c>
      <c r="C60" s="9"/>
      <c r="D60" s="9"/>
      <c r="E60" s="16">
        <f t="shared" si="3"/>
        <v>1000</v>
      </c>
      <c r="F60" s="9">
        <v>0.0</v>
      </c>
      <c r="G60" s="9">
        <v>0.0</v>
      </c>
      <c r="H60" s="9">
        <v>500.0</v>
      </c>
      <c r="I60" s="9">
        <v>0.0</v>
      </c>
      <c r="J60" s="9">
        <v>0.0</v>
      </c>
      <c r="K60" s="9">
        <v>0.0</v>
      </c>
      <c r="L60" s="9">
        <v>0.0</v>
      </c>
      <c r="M60" s="9">
        <v>500.0</v>
      </c>
      <c r="N60" s="9">
        <v>0.0</v>
      </c>
      <c r="O60" s="9">
        <v>0.0</v>
      </c>
      <c r="P60" s="9">
        <v>0.0</v>
      </c>
      <c r="Q60" s="9">
        <v>0.0</v>
      </c>
      <c r="R60" s="4"/>
      <c r="S60" s="46"/>
      <c r="T60" s="4"/>
      <c r="U60" s="4"/>
      <c r="V60" s="4"/>
      <c r="W60" s="4"/>
      <c r="X60" s="4"/>
      <c r="Y60" s="4"/>
      <c r="Z60" s="4"/>
    </row>
    <row r="61" ht="15.75" customHeight="1">
      <c r="A61" s="8">
        <f>Kontoplan!B51</f>
        <v>7350</v>
      </c>
      <c r="B61" s="8" t="str">
        <f>Kontoplan!C51</f>
        <v>Representasjon</v>
      </c>
      <c r="C61" s="9"/>
      <c r="D61" s="9"/>
      <c r="E61" s="16">
        <f t="shared" si="3"/>
        <v>0</v>
      </c>
      <c r="F61" s="9">
        <v>0.0</v>
      </c>
      <c r="G61" s="9">
        <v>0.0</v>
      </c>
      <c r="H61" s="9">
        <v>0.0</v>
      </c>
      <c r="I61" s="9">
        <v>0.0</v>
      </c>
      <c r="J61" s="9">
        <v>0.0</v>
      </c>
      <c r="K61" s="9">
        <v>0.0</v>
      </c>
      <c r="L61" s="9">
        <v>0.0</v>
      </c>
      <c r="M61" s="9">
        <v>0.0</v>
      </c>
      <c r="N61" s="9">
        <v>0.0</v>
      </c>
      <c r="O61" s="9">
        <v>0.0</v>
      </c>
      <c r="P61" s="9">
        <v>0.0</v>
      </c>
      <c r="Q61" s="9">
        <v>0.0</v>
      </c>
      <c r="R61" s="4"/>
      <c r="S61" s="46"/>
      <c r="T61" s="4"/>
      <c r="U61" s="4"/>
      <c r="V61" s="4"/>
      <c r="W61" s="4"/>
      <c r="X61" s="4"/>
      <c r="Y61" s="4"/>
      <c r="Z61" s="4"/>
    </row>
    <row r="62" ht="15.75" customHeight="1">
      <c r="A62" s="8">
        <f>Kontoplan!B52</f>
        <v>7401</v>
      </c>
      <c r="B62" s="8" t="str">
        <f>Kontoplan!C52</f>
        <v>Bot</v>
      </c>
      <c r="C62" s="9"/>
      <c r="D62" s="9"/>
      <c r="E62" s="16">
        <f t="shared" si="3"/>
        <v>0</v>
      </c>
      <c r="F62" s="9">
        <v>0.0</v>
      </c>
      <c r="G62" s="9">
        <v>0.0</v>
      </c>
      <c r="H62" s="9">
        <v>0.0</v>
      </c>
      <c r="I62" s="9">
        <v>0.0</v>
      </c>
      <c r="J62" s="9">
        <v>0.0</v>
      </c>
      <c r="K62" s="9">
        <v>0.0</v>
      </c>
      <c r="L62" s="9">
        <v>0.0</v>
      </c>
      <c r="M62" s="9">
        <v>0.0</v>
      </c>
      <c r="N62" s="9">
        <v>0.0</v>
      </c>
      <c r="O62" s="9">
        <v>0.0</v>
      </c>
      <c r="P62" s="9">
        <v>0.0</v>
      </c>
      <c r="Q62" s="9">
        <v>0.0</v>
      </c>
      <c r="R62" s="4"/>
      <c r="S62" s="46"/>
      <c r="T62" s="4"/>
      <c r="U62" s="4"/>
      <c r="V62" s="4"/>
      <c r="W62" s="4"/>
      <c r="X62" s="4"/>
      <c r="Y62" s="4"/>
      <c r="Z62" s="4"/>
    </row>
    <row r="63" ht="15.75" customHeight="1">
      <c r="A63" s="8">
        <f>Kontoplan!B53</f>
        <v>7410</v>
      </c>
      <c r="B63" s="8" t="str">
        <f>Kontoplan!C53</f>
        <v>Kontingent</v>
      </c>
      <c r="C63" s="9"/>
      <c r="D63" s="9"/>
      <c r="E63" s="16">
        <f t="shared" si="3"/>
        <v>0</v>
      </c>
      <c r="F63" s="9">
        <v>0.0</v>
      </c>
      <c r="G63" s="9">
        <v>0.0</v>
      </c>
      <c r="H63" s="9">
        <v>0.0</v>
      </c>
      <c r="I63" s="9">
        <v>0.0</v>
      </c>
      <c r="J63" s="9">
        <v>0.0</v>
      </c>
      <c r="K63" s="9">
        <v>0.0</v>
      </c>
      <c r="L63" s="9">
        <v>0.0</v>
      </c>
      <c r="M63" s="9">
        <v>0.0</v>
      </c>
      <c r="N63" s="9">
        <v>0.0</v>
      </c>
      <c r="O63" s="9">
        <v>0.0</v>
      </c>
      <c r="P63" s="9">
        <v>0.0</v>
      </c>
      <c r="Q63" s="9">
        <v>0.0</v>
      </c>
      <c r="R63" s="4"/>
      <c r="S63" s="46"/>
      <c r="T63" s="4"/>
      <c r="U63" s="4"/>
      <c r="V63" s="4"/>
      <c r="W63" s="4"/>
      <c r="X63" s="4"/>
      <c r="Y63" s="4"/>
      <c r="Z63" s="4"/>
    </row>
    <row r="64" ht="15.75" customHeight="1">
      <c r="A64" s="8">
        <f>Kontoplan!B54</f>
        <v>7430</v>
      </c>
      <c r="B64" s="8" t="str">
        <f>Kontoplan!C54</f>
        <v>Gave</v>
      </c>
      <c r="C64" s="9"/>
      <c r="D64" s="9"/>
      <c r="E64" s="16">
        <f t="shared" si="3"/>
        <v>0</v>
      </c>
      <c r="F64" s="9">
        <v>0.0</v>
      </c>
      <c r="G64" s="9">
        <v>0.0</v>
      </c>
      <c r="H64" s="9">
        <v>0.0</v>
      </c>
      <c r="I64" s="9">
        <v>0.0</v>
      </c>
      <c r="J64" s="9">
        <v>0.0</v>
      </c>
      <c r="K64" s="9">
        <v>0.0</v>
      </c>
      <c r="L64" s="9">
        <v>0.0</v>
      </c>
      <c r="M64" s="9">
        <v>0.0</v>
      </c>
      <c r="N64" s="9">
        <v>0.0</v>
      </c>
      <c r="O64" s="9">
        <v>0.0</v>
      </c>
      <c r="P64" s="9">
        <v>0.0</v>
      </c>
      <c r="Q64" s="9">
        <v>0.0</v>
      </c>
      <c r="R64" s="4"/>
      <c r="S64" s="46"/>
      <c r="T64" s="4"/>
      <c r="U64" s="4"/>
      <c r="V64" s="4"/>
      <c r="W64" s="4"/>
      <c r="X64" s="4"/>
      <c r="Y64" s="4"/>
      <c r="Z64" s="4"/>
    </row>
    <row r="65" ht="15.75" customHeight="1">
      <c r="A65" s="8">
        <f>Kontoplan!B55</f>
        <v>7500</v>
      </c>
      <c r="B65" s="8" t="str">
        <f>Kontoplan!C55</f>
        <v>Forsikringspremie</v>
      </c>
      <c r="C65" s="9"/>
      <c r="D65" s="9"/>
      <c r="E65" s="16">
        <f t="shared" si="3"/>
        <v>0</v>
      </c>
      <c r="F65" s="9">
        <v>0.0</v>
      </c>
      <c r="G65" s="9">
        <v>0.0</v>
      </c>
      <c r="H65" s="9">
        <v>0.0</v>
      </c>
      <c r="I65" s="9">
        <v>0.0</v>
      </c>
      <c r="J65" s="9">
        <v>0.0</v>
      </c>
      <c r="K65" s="9">
        <v>0.0</v>
      </c>
      <c r="L65" s="9">
        <v>0.0</v>
      </c>
      <c r="M65" s="9">
        <v>0.0</v>
      </c>
      <c r="N65" s="9">
        <v>0.0</v>
      </c>
      <c r="O65" s="9">
        <v>0.0</v>
      </c>
      <c r="P65" s="9">
        <v>0.0</v>
      </c>
      <c r="Q65" s="9">
        <v>0.0</v>
      </c>
      <c r="R65" s="4"/>
      <c r="S65" s="46"/>
      <c r="T65" s="4"/>
      <c r="U65" s="4"/>
      <c r="V65" s="4"/>
      <c r="W65" s="4"/>
      <c r="X65" s="4"/>
      <c r="Y65" s="4"/>
      <c r="Z65" s="4"/>
    </row>
    <row r="66" ht="15.75" customHeight="1">
      <c r="A66" s="8">
        <f>Kontoplan!B56</f>
        <v>7770</v>
      </c>
      <c r="B66" s="8" t="str">
        <f>Kontoplan!C56</f>
        <v>Bank og kortgebyr</v>
      </c>
      <c r="C66" s="9"/>
      <c r="D66" s="9"/>
      <c r="E66" s="16">
        <f t="shared" si="3"/>
        <v>0</v>
      </c>
      <c r="F66" s="9">
        <v>0.0</v>
      </c>
      <c r="G66" s="9">
        <v>0.0</v>
      </c>
      <c r="H66" s="9">
        <v>0.0</v>
      </c>
      <c r="I66" s="9">
        <v>0.0</v>
      </c>
      <c r="J66" s="9">
        <v>0.0</v>
      </c>
      <c r="K66" s="9">
        <v>0.0</v>
      </c>
      <c r="L66" s="9">
        <v>0.0</v>
      </c>
      <c r="M66" s="9">
        <v>0.0</v>
      </c>
      <c r="N66" s="9">
        <v>0.0</v>
      </c>
      <c r="O66" s="9">
        <v>0.0</v>
      </c>
      <c r="P66" s="9">
        <v>0.0</v>
      </c>
      <c r="Q66" s="9">
        <v>0.0</v>
      </c>
      <c r="R66" s="4"/>
      <c r="S66" s="46"/>
      <c r="T66" s="4"/>
      <c r="U66" s="4"/>
      <c r="V66" s="4"/>
      <c r="W66" s="4"/>
      <c r="X66" s="4"/>
      <c r="Y66" s="4"/>
      <c r="Z66" s="4"/>
    </row>
    <row r="67" ht="15.75" customHeight="1">
      <c r="A67" s="8">
        <f>Kontoplan!B57</f>
        <v>7791</v>
      </c>
      <c r="B67" s="8" t="str">
        <f>Kontoplan!C57</f>
        <v>Internstøtte grupper</v>
      </c>
      <c r="C67" s="9"/>
      <c r="D67" s="9"/>
      <c r="E67" s="16">
        <f t="shared" si="3"/>
        <v>0</v>
      </c>
      <c r="F67" s="9">
        <v>0.0</v>
      </c>
      <c r="G67" s="9">
        <v>0.0</v>
      </c>
      <c r="H67" s="9">
        <v>0.0</v>
      </c>
      <c r="I67" s="9">
        <v>0.0</v>
      </c>
      <c r="J67" s="9">
        <v>0.0</v>
      </c>
      <c r="K67" s="9">
        <v>0.0</v>
      </c>
      <c r="L67" s="9">
        <v>0.0</v>
      </c>
      <c r="M67" s="9">
        <v>0.0</v>
      </c>
      <c r="N67" s="9">
        <v>0.0</v>
      </c>
      <c r="O67" s="9">
        <v>0.0</v>
      </c>
      <c r="P67" s="9">
        <v>0.0</v>
      </c>
      <c r="Q67" s="9">
        <v>0.0</v>
      </c>
      <c r="R67" s="4"/>
      <c r="S67" s="46"/>
      <c r="T67" s="4"/>
      <c r="U67" s="4"/>
      <c r="V67" s="4"/>
      <c r="W67" s="4"/>
      <c r="X67" s="4"/>
      <c r="Y67" s="4"/>
      <c r="Z67" s="4"/>
    </row>
    <row r="68" ht="15.75" customHeight="1">
      <c r="A68" s="8">
        <f>Kontoplan!B58</f>
        <v>8050</v>
      </c>
      <c r="B68" s="8" t="str">
        <f>Kontoplan!C58</f>
        <v>Annen renteinntekt</v>
      </c>
      <c r="C68" s="9"/>
      <c r="D68" s="9"/>
      <c r="E68" s="16">
        <f t="shared" si="3"/>
        <v>0</v>
      </c>
      <c r="F68" s="9">
        <v>0.0</v>
      </c>
      <c r="G68" s="9">
        <v>0.0</v>
      </c>
      <c r="H68" s="9">
        <v>0.0</v>
      </c>
      <c r="I68" s="9">
        <v>0.0</v>
      </c>
      <c r="J68" s="9">
        <v>0.0</v>
      </c>
      <c r="K68" s="9">
        <v>0.0</v>
      </c>
      <c r="L68" s="9">
        <v>0.0</v>
      </c>
      <c r="M68" s="9">
        <v>0.0</v>
      </c>
      <c r="N68" s="9">
        <v>0.0</v>
      </c>
      <c r="O68" s="9">
        <v>0.0</v>
      </c>
      <c r="P68" s="9">
        <v>0.0</v>
      </c>
      <c r="Q68" s="9">
        <v>0.0</v>
      </c>
      <c r="R68" s="4"/>
      <c r="S68" s="46"/>
      <c r="T68" s="4"/>
      <c r="U68" s="4"/>
      <c r="V68" s="4"/>
      <c r="W68" s="4"/>
      <c r="X68" s="4"/>
      <c r="Y68" s="4"/>
      <c r="Z68" s="4"/>
    </row>
    <row r="69" ht="15.75" customHeight="1">
      <c r="A69" s="8">
        <f>Kontoplan!B59</f>
        <v>8150</v>
      </c>
      <c r="B69" s="8" t="str">
        <f>Kontoplan!C59</f>
        <v>Annen rentekostnad</v>
      </c>
      <c r="C69" s="9"/>
      <c r="D69" s="9"/>
      <c r="E69" s="16">
        <f t="shared" si="3"/>
        <v>0</v>
      </c>
      <c r="F69" s="9">
        <v>0.0</v>
      </c>
      <c r="G69" s="9">
        <v>0.0</v>
      </c>
      <c r="H69" s="9">
        <v>0.0</v>
      </c>
      <c r="I69" s="9">
        <v>0.0</v>
      </c>
      <c r="J69" s="9">
        <v>0.0</v>
      </c>
      <c r="K69" s="9">
        <v>0.0</v>
      </c>
      <c r="L69" s="9">
        <v>0.0</v>
      </c>
      <c r="M69" s="9">
        <v>0.0</v>
      </c>
      <c r="N69" s="9">
        <v>0.0</v>
      </c>
      <c r="O69" s="9">
        <v>0.0</v>
      </c>
      <c r="P69" s="9">
        <v>0.0</v>
      </c>
      <c r="Q69" s="9">
        <v>0.0</v>
      </c>
      <c r="R69" s="4"/>
      <c r="S69" s="46"/>
      <c r="T69" s="4"/>
      <c r="U69" s="4"/>
      <c r="V69" s="4"/>
      <c r="W69" s="4"/>
      <c r="X69" s="4"/>
      <c r="Y69" s="4"/>
      <c r="Z69" s="4"/>
    </row>
    <row r="70" ht="15.75" customHeight="1">
      <c r="A70" s="8">
        <f>Kontoplan!B60</f>
        <v>8170</v>
      </c>
      <c r="B70" s="8" t="str">
        <f>Kontoplan!C60</f>
        <v>Annen finanskostnad</v>
      </c>
      <c r="C70" s="9"/>
      <c r="D70" s="9"/>
      <c r="E70" s="16">
        <f t="shared" si="3"/>
        <v>0</v>
      </c>
      <c r="F70" s="9">
        <v>0.0</v>
      </c>
      <c r="G70" s="9">
        <v>0.0</v>
      </c>
      <c r="H70" s="9">
        <v>0.0</v>
      </c>
      <c r="I70" s="9">
        <v>0.0</v>
      </c>
      <c r="J70" s="9">
        <v>0.0</v>
      </c>
      <c r="K70" s="9">
        <v>0.0</v>
      </c>
      <c r="L70" s="9">
        <v>0.0</v>
      </c>
      <c r="M70" s="9">
        <v>0.0</v>
      </c>
      <c r="N70" s="9">
        <v>0.0</v>
      </c>
      <c r="O70" s="9">
        <v>0.0</v>
      </c>
      <c r="P70" s="9">
        <v>0.0</v>
      </c>
      <c r="Q70" s="9">
        <v>0.0</v>
      </c>
      <c r="R70" s="4"/>
      <c r="S70" s="46"/>
      <c r="T70" s="4"/>
      <c r="U70" s="4"/>
      <c r="V70" s="4"/>
      <c r="W70" s="4"/>
      <c r="X70" s="4"/>
      <c r="Y70" s="4"/>
      <c r="Z70" s="4"/>
    </row>
    <row r="71" ht="15.75" customHeight="1">
      <c r="A71" s="4"/>
      <c r="B71" s="4"/>
      <c r="C71" s="12"/>
      <c r="D71" s="12"/>
      <c r="E71" s="12"/>
      <c r="F71" s="12"/>
      <c r="G71" s="12"/>
      <c r="H71" s="12"/>
      <c r="I71" s="12"/>
      <c r="J71" s="12"/>
      <c r="K71" s="12"/>
      <c r="L71" s="12"/>
      <c r="M71" s="12"/>
      <c r="N71" s="12"/>
      <c r="O71" s="12"/>
      <c r="P71" s="12"/>
      <c r="Q71" s="12"/>
      <c r="R71" s="4"/>
      <c r="S71" s="4"/>
      <c r="T71" s="4"/>
      <c r="U71" s="4"/>
      <c r="V71" s="4"/>
      <c r="W71" s="4"/>
      <c r="X71" s="4"/>
      <c r="Y71" s="4"/>
      <c r="Z71" s="4"/>
    </row>
    <row r="72" ht="15.75" customHeight="1">
      <c r="A72" s="13" t="s">
        <v>32</v>
      </c>
      <c r="B72" s="14"/>
      <c r="C72" s="15">
        <f t="shared" ref="C72:Q72" si="4">SUM(C39:C71)</f>
        <v>0</v>
      </c>
      <c r="D72" s="15">
        <f t="shared" si="4"/>
        <v>0</v>
      </c>
      <c r="E72" s="16">
        <f t="shared" si="4"/>
        <v>77000</v>
      </c>
      <c r="F72" s="15">
        <f t="shared" si="4"/>
        <v>0</v>
      </c>
      <c r="G72" s="15">
        <f t="shared" si="4"/>
        <v>0</v>
      </c>
      <c r="H72" s="15">
        <f t="shared" si="4"/>
        <v>500</v>
      </c>
      <c r="I72" s="15">
        <f t="shared" si="4"/>
        <v>30000</v>
      </c>
      <c r="J72" s="15">
        <f t="shared" si="4"/>
        <v>0</v>
      </c>
      <c r="K72" s="15">
        <f t="shared" si="4"/>
        <v>0</v>
      </c>
      <c r="L72" s="15">
        <f t="shared" si="4"/>
        <v>0</v>
      </c>
      <c r="M72" s="15">
        <f t="shared" si="4"/>
        <v>500</v>
      </c>
      <c r="N72" s="15">
        <f t="shared" si="4"/>
        <v>0</v>
      </c>
      <c r="O72" s="15">
        <f t="shared" si="4"/>
        <v>30000</v>
      </c>
      <c r="P72" s="15">
        <f t="shared" si="4"/>
        <v>4000</v>
      </c>
      <c r="Q72" s="15">
        <f t="shared" si="4"/>
        <v>12000</v>
      </c>
      <c r="R72" s="4"/>
      <c r="S72" s="46"/>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13" t="s">
        <v>33</v>
      </c>
      <c r="B74" s="14"/>
      <c r="C74" s="15">
        <f t="shared" ref="C74:Q74" si="5">C32+C72</f>
        <v>0</v>
      </c>
      <c r="D74" s="15">
        <f t="shared" si="5"/>
        <v>0</v>
      </c>
      <c r="E74" s="16">
        <f t="shared" si="5"/>
        <v>-20000</v>
      </c>
      <c r="F74" s="15">
        <f t="shared" si="5"/>
        <v>0</v>
      </c>
      <c r="G74" s="15">
        <f t="shared" si="5"/>
        <v>0</v>
      </c>
      <c r="H74" s="15">
        <f t="shared" si="5"/>
        <v>-1500</v>
      </c>
      <c r="I74" s="15">
        <f t="shared" si="5"/>
        <v>500</v>
      </c>
      <c r="J74" s="15">
        <f t="shared" si="5"/>
        <v>0</v>
      </c>
      <c r="K74" s="15">
        <f t="shared" si="5"/>
        <v>-4500</v>
      </c>
      <c r="L74" s="15">
        <f t="shared" si="5"/>
        <v>0</v>
      </c>
      <c r="M74" s="15">
        <f t="shared" si="5"/>
        <v>500</v>
      </c>
      <c r="N74" s="15">
        <f t="shared" si="5"/>
        <v>-4500</v>
      </c>
      <c r="O74" s="15">
        <f t="shared" si="5"/>
        <v>-1500</v>
      </c>
      <c r="P74" s="15">
        <f t="shared" si="5"/>
        <v>0</v>
      </c>
      <c r="Q74" s="15">
        <f t="shared" si="5"/>
        <v>-9000</v>
      </c>
      <c r="R74" s="4"/>
      <c r="S74" s="46"/>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paperSize="9" orientation="portrait"/>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4.0" topLeftCell="C5" activePane="bottomRight" state="frozen"/>
      <selection activeCell="C1" sqref="C1" pane="topRight"/>
      <selection activeCell="A5" sqref="A5" pane="bottomLeft"/>
      <selection activeCell="C5" sqref="C5" pane="bottomRight"/>
    </sheetView>
  </sheetViews>
  <sheetFormatPr customHeight="1" defaultColWidth="11.22" defaultRowHeight="15.0"/>
  <cols>
    <col customWidth="1" min="1" max="1" width="10.78"/>
    <col customWidth="1" min="2" max="2" width="24.78"/>
    <col customWidth="1" min="3" max="5" width="12.44"/>
    <col customWidth="1" min="6" max="17" width="10.0"/>
    <col customWidth="1" min="18" max="18" width="2.67"/>
    <col customWidth="1" min="19" max="19" width="83.33"/>
    <col customWidth="1" min="20" max="26" width="10.56"/>
  </cols>
  <sheetData>
    <row r="1" ht="15.75" customHeight="1">
      <c r="A1" s="19" t="s">
        <v>171</v>
      </c>
      <c r="B1" s="20"/>
      <c r="C1" s="20"/>
      <c r="D1" s="20"/>
      <c r="E1" s="20"/>
      <c r="F1" s="20"/>
      <c r="G1" s="20"/>
      <c r="H1" s="20"/>
      <c r="I1" s="20"/>
      <c r="J1" s="20"/>
      <c r="K1" s="20"/>
      <c r="L1" s="20"/>
      <c r="M1" s="20"/>
      <c r="N1" s="20"/>
      <c r="O1" s="20"/>
      <c r="P1" s="20"/>
      <c r="Q1" s="20"/>
      <c r="R1" s="20"/>
      <c r="S1" s="20"/>
      <c r="T1" s="4"/>
      <c r="U1" s="4"/>
      <c r="V1" s="4"/>
      <c r="W1" s="4"/>
      <c r="X1" s="4"/>
      <c r="Y1" s="4"/>
      <c r="Z1" s="4"/>
    </row>
    <row r="2" ht="15.75" customHeight="1">
      <c r="A2" s="21"/>
      <c r="T2" s="4"/>
      <c r="U2" s="4"/>
      <c r="V2" s="4"/>
      <c r="W2" s="4"/>
      <c r="X2" s="4"/>
      <c r="Y2" s="4"/>
      <c r="Z2" s="4"/>
    </row>
    <row r="3" ht="15.75" customHeight="1">
      <c r="A3" s="21"/>
      <c r="T3" s="4"/>
      <c r="U3" s="4"/>
      <c r="V3" s="4"/>
      <c r="W3" s="4"/>
      <c r="X3" s="4"/>
      <c r="Y3" s="4"/>
      <c r="Z3" s="4"/>
    </row>
    <row r="4" ht="15.75" customHeight="1">
      <c r="A4" s="47" t="str">
        <f>Forside!B4</f>
        <v>BI Athletics</v>
      </c>
      <c r="B4" s="20"/>
      <c r="C4" s="20"/>
      <c r="D4" s="20"/>
      <c r="E4" s="20"/>
      <c r="F4" s="20"/>
      <c r="G4" s="20"/>
      <c r="H4" s="20"/>
      <c r="I4" s="20"/>
      <c r="J4" s="20"/>
      <c r="K4" s="20"/>
      <c r="L4" s="20"/>
      <c r="M4" s="20"/>
      <c r="N4" s="20"/>
      <c r="O4" s="20"/>
      <c r="P4" s="20"/>
      <c r="Q4" s="20"/>
      <c r="R4" s="20"/>
      <c r="S4" s="20"/>
      <c r="T4" s="4"/>
      <c r="U4" s="4"/>
      <c r="V4" s="4"/>
      <c r="W4" s="4"/>
      <c r="X4" s="4"/>
      <c r="Y4" s="4"/>
      <c r="Z4" s="4"/>
    </row>
    <row r="5" ht="15.75" customHeight="1">
      <c r="A5" s="21"/>
      <c r="T5" s="4"/>
      <c r="U5" s="4"/>
      <c r="V5" s="4"/>
      <c r="W5" s="4"/>
      <c r="X5" s="4"/>
      <c r="Y5" s="4"/>
      <c r="Z5" s="4"/>
    </row>
    <row r="6" ht="15.75" customHeight="1">
      <c r="A6" s="21"/>
      <c r="T6" s="4"/>
      <c r="U6" s="4"/>
      <c r="V6" s="4"/>
      <c r="W6" s="4"/>
      <c r="X6" s="4"/>
      <c r="Y6" s="4"/>
      <c r="Z6" s="4"/>
    </row>
    <row r="7" ht="15.75" customHeight="1">
      <c r="A7" s="48" t="s">
        <v>162</v>
      </c>
      <c r="B7" s="2"/>
      <c r="C7" s="2"/>
      <c r="D7" s="2"/>
      <c r="E7" s="2"/>
      <c r="F7" s="2"/>
      <c r="G7" s="2"/>
      <c r="H7" s="2"/>
      <c r="I7" s="2"/>
      <c r="J7" s="2"/>
      <c r="K7" s="2"/>
      <c r="L7" s="2"/>
      <c r="M7" s="2"/>
      <c r="N7" s="2"/>
      <c r="O7" s="2"/>
      <c r="P7" s="2"/>
      <c r="Q7" s="2"/>
      <c r="R7" s="2"/>
      <c r="S7" s="2"/>
      <c r="T7" s="4"/>
      <c r="U7" s="4"/>
      <c r="V7" s="4"/>
      <c r="W7" s="4"/>
      <c r="X7" s="4"/>
      <c r="Y7" s="4"/>
      <c r="Z7" s="4"/>
    </row>
    <row r="8" ht="15.75" customHeight="1">
      <c r="A8" s="49" t="str">
        <f>MID(CELL("filename",A1),FIND("]",CELL("filename",A1))+1,255)</f>
        <v>#VALUE!</v>
      </c>
      <c r="B8" s="2"/>
      <c r="C8" s="2"/>
      <c r="D8" s="2"/>
      <c r="E8" s="2"/>
      <c r="F8" s="2"/>
      <c r="G8" s="2"/>
      <c r="H8" s="2"/>
      <c r="I8" s="2"/>
      <c r="J8" s="2"/>
      <c r="K8" s="2"/>
      <c r="L8" s="2"/>
      <c r="M8" s="2"/>
      <c r="N8" s="2"/>
      <c r="O8" s="2"/>
      <c r="P8" s="2"/>
      <c r="Q8" s="2"/>
      <c r="R8" s="2"/>
      <c r="S8" s="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5" t="s">
        <v>2</v>
      </c>
      <c r="B10" s="2"/>
      <c r="C10" s="2"/>
      <c r="D10" s="2"/>
      <c r="E10" s="2"/>
      <c r="F10" s="2"/>
      <c r="G10" s="2"/>
      <c r="H10" s="2"/>
      <c r="I10" s="2"/>
      <c r="J10" s="2"/>
      <c r="K10" s="2"/>
      <c r="L10" s="2"/>
      <c r="M10" s="2"/>
      <c r="N10" s="2"/>
      <c r="O10" s="2"/>
      <c r="P10" s="2"/>
      <c r="Q10" s="2"/>
      <c r="R10" s="2"/>
      <c r="S10" s="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6" t="s">
        <v>3</v>
      </c>
      <c r="B12" s="6" t="s">
        <v>4</v>
      </c>
      <c r="C12" s="6" t="s">
        <v>5</v>
      </c>
      <c r="D12" s="6" t="s">
        <v>6</v>
      </c>
      <c r="E12" s="7" t="s">
        <v>7</v>
      </c>
      <c r="F12" s="6" t="s">
        <v>172</v>
      </c>
      <c r="G12" s="6" t="s">
        <v>173</v>
      </c>
      <c r="H12" s="6" t="s">
        <v>174</v>
      </c>
      <c r="I12" s="6" t="s">
        <v>175</v>
      </c>
      <c r="J12" s="6" t="s">
        <v>176</v>
      </c>
      <c r="K12" s="6" t="s">
        <v>177</v>
      </c>
      <c r="L12" s="6" t="s">
        <v>178</v>
      </c>
      <c r="M12" s="6" t="s">
        <v>179</v>
      </c>
      <c r="N12" s="6" t="s">
        <v>180</v>
      </c>
      <c r="O12" s="6" t="s">
        <v>181</v>
      </c>
      <c r="P12" s="6" t="s">
        <v>182</v>
      </c>
      <c r="Q12" s="6" t="s">
        <v>183</v>
      </c>
      <c r="R12" s="45"/>
      <c r="S12" s="6" t="s">
        <v>184</v>
      </c>
      <c r="T12" s="4"/>
      <c r="U12" s="4"/>
      <c r="V12" s="4"/>
      <c r="W12" s="4"/>
      <c r="X12" s="4"/>
      <c r="Y12" s="4"/>
      <c r="Z12" s="4"/>
    </row>
    <row r="13" ht="15.75" customHeight="1">
      <c r="A13" s="8">
        <f>Kontoplan!B11</f>
        <v>3000</v>
      </c>
      <c r="B13" s="8" t="str">
        <f>Kontoplan!C11</f>
        <v>Salgsinntekter, avgiftspliktig</v>
      </c>
      <c r="C13" s="9"/>
      <c r="D13" s="9"/>
      <c r="E13" s="16">
        <f t="shared" ref="E13:E30" si="1">SUM(F13:Q13)</f>
        <v>0</v>
      </c>
      <c r="F13" s="9">
        <v>0.0</v>
      </c>
      <c r="G13" s="9">
        <v>0.0</v>
      </c>
      <c r="H13" s="9">
        <v>0.0</v>
      </c>
      <c r="I13" s="9">
        <v>0.0</v>
      </c>
      <c r="J13" s="9">
        <v>0.0</v>
      </c>
      <c r="K13" s="9">
        <v>0.0</v>
      </c>
      <c r="L13" s="9">
        <v>0.0</v>
      </c>
      <c r="M13" s="9">
        <v>0.0</v>
      </c>
      <c r="N13" s="9">
        <v>0.0</v>
      </c>
      <c r="O13" s="9">
        <v>0.0</v>
      </c>
      <c r="P13" s="9">
        <v>0.0</v>
      </c>
      <c r="Q13" s="9">
        <v>0.0</v>
      </c>
      <c r="R13" s="4"/>
      <c r="S13" s="46"/>
      <c r="T13" s="4"/>
      <c r="U13" s="4"/>
      <c r="V13" s="4"/>
      <c r="W13" s="4"/>
      <c r="X13" s="4"/>
      <c r="Y13" s="4"/>
      <c r="Z13" s="4"/>
    </row>
    <row r="14" ht="15.75" customHeight="1">
      <c r="A14" s="8">
        <f>Kontoplan!B12</f>
        <v>3009</v>
      </c>
      <c r="B14" s="8" t="str">
        <f>Kontoplan!C12</f>
        <v>Sponsorinntekt</v>
      </c>
      <c r="C14" s="9"/>
      <c r="D14" s="9"/>
      <c r="E14" s="16">
        <f t="shared" si="1"/>
        <v>0</v>
      </c>
      <c r="F14" s="9">
        <v>0.0</v>
      </c>
      <c r="G14" s="9">
        <v>0.0</v>
      </c>
      <c r="H14" s="9">
        <v>0.0</v>
      </c>
      <c r="I14" s="9">
        <v>0.0</v>
      </c>
      <c r="J14" s="9">
        <v>0.0</v>
      </c>
      <c r="K14" s="9">
        <v>0.0</v>
      </c>
      <c r="L14" s="9">
        <v>0.0</v>
      </c>
      <c r="M14" s="9">
        <v>0.0</v>
      </c>
      <c r="N14" s="9">
        <v>0.0</v>
      </c>
      <c r="O14" s="9">
        <v>0.0</v>
      </c>
      <c r="P14" s="9">
        <v>0.0</v>
      </c>
      <c r="Q14" s="9">
        <v>0.0</v>
      </c>
      <c r="R14" s="4"/>
      <c r="S14" s="46"/>
      <c r="T14" s="4"/>
      <c r="U14" s="4"/>
      <c r="V14" s="4"/>
      <c r="W14" s="4"/>
      <c r="X14" s="4"/>
      <c r="Y14" s="4"/>
      <c r="Z14" s="4"/>
    </row>
    <row r="15" ht="15.75" customHeight="1">
      <c r="A15" s="8">
        <f>Kontoplan!B13</f>
        <v>3100</v>
      </c>
      <c r="B15" s="8" t="str">
        <f>Kontoplan!C13</f>
        <v>Salgsinntekter, avgiftsfri</v>
      </c>
      <c r="C15" s="9"/>
      <c r="D15" s="9"/>
      <c r="E15" s="16">
        <f t="shared" si="1"/>
        <v>-42000</v>
      </c>
      <c r="F15" s="9">
        <v>0.0</v>
      </c>
      <c r="G15" s="9">
        <v>0.0</v>
      </c>
      <c r="H15" s="9">
        <v>-31500.0</v>
      </c>
      <c r="I15" s="9">
        <v>0.0</v>
      </c>
      <c r="J15" s="9">
        <v>0.0</v>
      </c>
      <c r="K15" s="9">
        <v>0.0</v>
      </c>
      <c r="L15" s="9">
        <v>0.0</v>
      </c>
      <c r="M15" s="9">
        <v>0.0</v>
      </c>
      <c r="N15" s="9">
        <v>0.0</v>
      </c>
      <c r="O15" s="9">
        <v>0.0</v>
      </c>
      <c r="P15" s="9">
        <v>0.0</v>
      </c>
      <c r="Q15" s="9">
        <v>-10500.0</v>
      </c>
      <c r="R15" s="4"/>
      <c r="S15" s="46"/>
      <c r="T15" s="4"/>
      <c r="U15" s="4"/>
      <c r="V15" s="4"/>
      <c r="W15" s="4"/>
      <c r="X15" s="4"/>
      <c r="Y15" s="4"/>
      <c r="Z15" s="4"/>
    </row>
    <row r="16" ht="15.75" customHeight="1">
      <c r="A16" s="8">
        <f>Kontoplan!B14</f>
        <v>3101</v>
      </c>
      <c r="B16" s="8" t="str">
        <f>Kontoplan!C14</f>
        <v>Dugnad</v>
      </c>
      <c r="C16" s="9"/>
      <c r="D16" s="9"/>
      <c r="E16" s="16">
        <f t="shared" si="1"/>
        <v>0</v>
      </c>
      <c r="F16" s="9">
        <v>0.0</v>
      </c>
      <c r="G16" s="9">
        <v>0.0</v>
      </c>
      <c r="H16" s="9">
        <v>0.0</v>
      </c>
      <c r="I16" s="9">
        <v>0.0</v>
      </c>
      <c r="J16" s="9">
        <v>0.0</v>
      </c>
      <c r="K16" s="9">
        <v>0.0</v>
      </c>
      <c r="L16" s="9">
        <v>0.0</v>
      </c>
      <c r="M16" s="9">
        <v>0.0</v>
      </c>
      <c r="N16" s="9">
        <v>0.0</v>
      </c>
      <c r="O16" s="9">
        <v>0.0</v>
      </c>
      <c r="P16" s="9">
        <v>0.0</v>
      </c>
      <c r="Q16" s="9">
        <v>0.0</v>
      </c>
      <c r="R16" s="4"/>
      <c r="S16" s="46"/>
      <c r="T16" s="4"/>
      <c r="U16" s="4"/>
      <c r="V16" s="4"/>
      <c r="W16" s="4"/>
      <c r="X16" s="4"/>
      <c r="Y16" s="4"/>
      <c r="Z16" s="4"/>
    </row>
    <row r="17" ht="15.75" customHeight="1">
      <c r="A17" s="8">
        <f>Kontoplan!B15</f>
        <v>3410</v>
      </c>
      <c r="B17" s="8" t="str">
        <f>Kontoplan!C15</f>
        <v>Tilskudd fra Oslo Kommune</v>
      </c>
      <c r="C17" s="9"/>
      <c r="D17" s="9"/>
      <c r="E17" s="16">
        <f t="shared" si="1"/>
        <v>0</v>
      </c>
      <c r="F17" s="9">
        <v>0.0</v>
      </c>
      <c r="G17" s="9">
        <v>0.0</v>
      </c>
      <c r="H17" s="9">
        <v>0.0</v>
      </c>
      <c r="I17" s="9">
        <v>0.0</v>
      </c>
      <c r="J17" s="9">
        <v>0.0</v>
      </c>
      <c r="K17" s="9">
        <v>0.0</v>
      </c>
      <c r="L17" s="9">
        <v>0.0</v>
      </c>
      <c r="M17" s="9">
        <v>0.0</v>
      </c>
      <c r="N17" s="9">
        <v>0.0</v>
      </c>
      <c r="O17" s="9">
        <v>0.0</v>
      </c>
      <c r="P17" s="9">
        <v>0.0</v>
      </c>
      <c r="Q17" s="9">
        <v>0.0</v>
      </c>
      <c r="R17" s="4"/>
      <c r="S17" s="46"/>
      <c r="T17" s="4"/>
      <c r="U17" s="4"/>
      <c r="V17" s="4"/>
      <c r="W17" s="4"/>
      <c r="X17" s="4"/>
      <c r="Y17" s="4"/>
      <c r="Z17" s="4"/>
    </row>
    <row r="18" ht="15.75" customHeight="1">
      <c r="A18" s="8">
        <f>Kontoplan!B16</f>
        <v>3420</v>
      </c>
      <c r="B18" s="8" t="str">
        <f>Kontoplan!C16</f>
        <v>Momskompensasjon</v>
      </c>
      <c r="C18" s="9"/>
      <c r="D18" s="9"/>
      <c r="E18" s="16">
        <f t="shared" si="1"/>
        <v>0</v>
      </c>
      <c r="F18" s="9">
        <v>0.0</v>
      </c>
      <c r="G18" s="9">
        <v>0.0</v>
      </c>
      <c r="H18" s="9">
        <v>0.0</v>
      </c>
      <c r="I18" s="9">
        <v>0.0</v>
      </c>
      <c r="J18" s="9">
        <v>0.0</v>
      </c>
      <c r="K18" s="9">
        <v>0.0</v>
      </c>
      <c r="L18" s="9">
        <v>0.0</v>
      </c>
      <c r="M18" s="9">
        <v>0.0</v>
      </c>
      <c r="N18" s="9">
        <v>0.0</v>
      </c>
      <c r="O18" s="9">
        <v>0.0</v>
      </c>
      <c r="P18" s="9">
        <v>0.0</v>
      </c>
      <c r="Q18" s="9">
        <v>0.0</v>
      </c>
      <c r="R18" s="4"/>
      <c r="S18" s="46"/>
      <c r="T18" s="4"/>
      <c r="U18" s="4"/>
      <c r="V18" s="4"/>
      <c r="W18" s="4"/>
      <c r="X18" s="4"/>
      <c r="Y18" s="4"/>
      <c r="Z18" s="4"/>
    </row>
    <row r="19" ht="15.75" customHeight="1">
      <c r="A19" s="8">
        <f>Kontoplan!B17</f>
        <v>3430</v>
      </c>
      <c r="B19" s="8" t="str">
        <f>Kontoplan!C17</f>
        <v>Grasrotandelen Norsk Tipping</v>
      </c>
      <c r="C19" s="9"/>
      <c r="D19" s="9"/>
      <c r="E19" s="16">
        <f t="shared" si="1"/>
        <v>0</v>
      </c>
      <c r="F19" s="9">
        <v>0.0</v>
      </c>
      <c r="G19" s="9">
        <v>0.0</v>
      </c>
      <c r="H19" s="9">
        <v>0.0</v>
      </c>
      <c r="I19" s="9">
        <v>0.0</v>
      </c>
      <c r="J19" s="9">
        <v>0.0</v>
      </c>
      <c r="K19" s="9">
        <v>0.0</v>
      </c>
      <c r="L19" s="9">
        <v>0.0</v>
      </c>
      <c r="M19" s="9">
        <v>0.0</v>
      </c>
      <c r="N19" s="9">
        <v>0.0</v>
      </c>
      <c r="O19" s="9">
        <v>0.0</v>
      </c>
      <c r="P19" s="9">
        <v>0.0</v>
      </c>
      <c r="Q19" s="9">
        <v>0.0</v>
      </c>
      <c r="R19" s="4"/>
      <c r="S19" s="46"/>
      <c r="T19" s="4"/>
      <c r="U19" s="4"/>
      <c r="V19" s="4"/>
      <c r="W19" s="4"/>
      <c r="X19" s="4"/>
      <c r="Y19" s="4"/>
      <c r="Z19" s="4"/>
    </row>
    <row r="20" ht="15.75" customHeight="1">
      <c r="A20" s="8">
        <f>Kontoplan!B18</f>
        <v>3900</v>
      </c>
      <c r="B20" s="8" t="str">
        <f>Kontoplan!C18</f>
        <v>Annen driftsrelatert inntekt</v>
      </c>
      <c r="C20" s="9"/>
      <c r="D20" s="9"/>
      <c r="E20" s="16">
        <f t="shared" si="1"/>
        <v>0</v>
      </c>
      <c r="F20" s="9">
        <v>0.0</v>
      </c>
      <c r="G20" s="9">
        <v>0.0</v>
      </c>
      <c r="H20" s="9">
        <v>0.0</v>
      </c>
      <c r="I20" s="9">
        <v>0.0</v>
      </c>
      <c r="J20" s="9">
        <v>0.0</v>
      </c>
      <c r="K20" s="9">
        <v>0.0</v>
      </c>
      <c r="L20" s="9">
        <v>0.0</v>
      </c>
      <c r="M20" s="9">
        <v>0.0</v>
      </c>
      <c r="N20" s="9">
        <v>0.0</v>
      </c>
      <c r="O20" s="9">
        <v>0.0</v>
      </c>
      <c r="P20" s="9">
        <v>0.0</v>
      </c>
      <c r="Q20" s="9">
        <v>0.0</v>
      </c>
      <c r="R20" s="4"/>
      <c r="S20" s="46"/>
      <c r="T20" s="4"/>
      <c r="U20" s="4"/>
      <c r="V20" s="4"/>
      <c r="W20" s="4"/>
      <c r="X20" s="4"/>
      <c r="Y20" s="4"/>
      <c r="Z20" s="4"/>
    </row>
    <row r="21" ht="15.75" customHeight="1">
      <c r="A21" s="8">
        <f>Kontoplan!B19</f>
        <v>3901</v>
      </c>
      <c r="B21" s="8" t="str">
        <f>Kontoplan!C19</f>
        <v>Internstøtte BI Athletics</v>
      </c>
      <c r="C21" s="9"/>
      <c r="D21" s="9"/>
      <c r="E21" s="16">
        <f t="shared" si="1"/>
        <v>-3600</v>
      </c>
      <c r="F21" s="9">
        <v>0.0</v>
      </c>
      <c r="G21" s="9">
        <v>0.0</v>
      </c>
      <c r="H21" s="9">
        <v>-3600.0</v>
      </c>
      <c r="I21" s="9">
        <v>0.0</v>
      </c>
      <c r="J21" s="9">
        <v>0.0</v>
      </c>
      <c r="K21" s="9">
        <v>0.0</v>
      </c>
      <c r="L21" s="9">
        <v>0.0</v>
      </c>
      <c r="M21" s="9">
        <v>0.0</v>
      </c>
      <c r="N21" s="9">
        <v>0.0</v>
      </c>
      <c r="O21" s="9">
        <v>0.0</v>
      </c>
      <c r="P21" s="9">
        <v>0.0</v>
      </c>
      <c r="Q21" s="9">
        <v>0.0</v>
      </c>
      <c r="R21" s="4"/>
      <c r="S21" s="46"/>
      <c r="T21" s="4"/>
      <c r="U21" s="4"/>
      <c r="V21" s="4"/>
      <c r="W21" s="4"/>
      <c r="X21" s="4"/>
      <c r="Y21" s="4"/>
      <c r="Z21" s="4"/>
    </row>
    <row r="22" ht="15.75" customHeight="1">
      <c r="A22" s="8">
        <f>Kontoplan!B20</f>
        <v>3920</v>
      </c>
      <c r="B22" s="8" t="str">
        <f>Kontoplan!C20</f>
        <v>Medlemskontingent</v>
      </c>
      <c r="C22" s="9"/>
      <c r="D22" s="9"/>
      <c r="E22" s="16">
        <f t="shared" si="1"/>
        <v>0</v>
      </c>
      <c r="F22" s="9">
        <v>0.0</v>
      </c>
      <c r="G22" s="9">
        <v>0.0</v>
      </c>
      <c r="H22" s="9">
        <v>0.0</v>
      </c>
      <c r="I22" s="9">
        <v>0.0</v>
      </c>
      <c r="J22" s="9">
        <v>0.0</v>
      </c>
      <c r="K22" s="9">
        <v>0.0</v>
      </c>
      <c r="L22" s="9">
        <v>0.0</v>
      </c>
      <c r="M22" s="9">
        <v>0.0</v>
      </c>
      <c r="N22" s="9">
        <v>0.0</v>
      </c>
      <c r="O22" s="9">
        <v>0.0</v>
      </c>
      <c r="P22" s="9">
        <v>0.0</v>
      </c>
      <c r="Q22" s="9">
        <v>0.0</v>
      </c>
      <c r="R22" s="4"/>
      <c r="S22" s="46"/>
      <c r="T22" s="4"/>
      <c r="U22" s="4"/>
      <c r="V22" s="4"/>
      <c r="W22" s="4"/>
      <c r="X22" s="4"/>
      <c r="Y22" s="4"/>
      <c r="Z22" s="4"/>
    </row>
    <row r="23" ht="15.75" customHeight="1">
      <c r="A23" s="8">
        <f>Kontoplan!B21</f>
        <v>3921</v>
      </c>
      <c r="B23" s="8" t="str">
        <f>Kontoplan!C21</f>
        <v>Gruppeavgift</v>
      </c>
      <c r="C23" s="9"/>
      <c r="D23" s="9"/>
      <c r="E23" s="16">
        <f t="shared" si="1"/>
        <v>-73500</v>
      </c>
      <c r="F23" s="9">
        <v>-38500.0</v>
      </c>
      <c r="G23" s="9">
        <v>0.0</v>
      </c>
      <c r="H23" s="9">
        <v>0.0</v>
      </c>
      <c r="I23" s="9">
        <v>0.0</v>
      </c>
      <c r="J23" s="9">
        <v>0.0</v>
      </c>
      <c r="K23" s="9">
        <v>0.0</v>
      </c>
      <c r="L23" s="9">
        <v>0.0</v>
      </c>
      <c r="M23" s="9">
        <v>0.0</v>
      </c>
      <c r="N23" s="9">
        <v>0.0</v>
      </c>
      <c r="O23" s="9">
        <v>-35000.0</v>
      </c>
      <c r="P23" s="9">
        <v>0.0</v>
      </c>
      <c r="Q23" s="9">
        <v>0.0</v>
      </c>
      <c r="R23" s="4"/>
      <c r="S23" s="46"/>
      <c r="T23" s="4"/>
      <c r="U23" s="4"/>
      <c r="V23" s="4"/>
      <c r="W23" s="4"/>
      <c r="X23" s="4"/>
      <c r="Y23" s="4"/>
      <c r="Z23" s="4"/>
    </row>
    <row r="24" ht="15.75" customHeight="1">
      <c r="A24" s="8">
        <f>Kontoplan!B22</f>
        <v>3930</v>
      </c>
      <c r="B24" s="8" t="str">
        <f>Kontoplan!C22</f>
        <v>Treningsavgift</v>
      </c>
      <c r="C24" s="9"/>
      <c r="D24" s="9"/>
      <c r="E24" s="16">
        <f t="shared" si="1"/>
        <v>0</v>
      </c>
      <c r="F24" s="9">
        <v>0.0</v>
      </c>
      <c r="G24" s="9">
        <v>0.0</v>
      </c>
      <c r="H24" s="9">
        <v>0.0</v>
      </c>
      <c r="I24" s="9">
        <v>0.0</v>
      </c>
      <c r="J24" s="9">
        <v>0.0</v>
      </c>
      <c r="K24" s="9">
        <v>0.0</v>
      </c>
      <c r="L24" s="9">
        <v>0.0</v>
      </c>
      <c r="M24" s="9">
        <v>0.0</v>
      </c>
      <c r="N24" s="9">
        <v>0.0</v>
      </c>
      <c r="O24" s="9">
        <v>0.0</v>
      </c>
      <c r="P24" s="9">
        <v>0.0</v>
      </c>
      <c r="Q24" s="9">
        <v>0.0</v>
      </c>
      <c r="R24" s="4"/>
      <c r="S24" s="46"/>
      <c r="T24" s="4"/>
      <c r="U24" s="4"/>
      <c r="V24" s="4"/>
      <c r="W24" s="4"/>
      <c r="X24" s="4"/>
      <c r="Y24" s="4"/>
      <c r="Z24" s="4"/>
    </row>
    <row r="25" ht="15.75" customHeight="1">
      <c r="A25" s="8">
        <f>Kontoplan!B23</f>
        <v>3990</v>
      </c>
      <c r="B25" s="8" t="str">
        <f>Kontoplan!C23</f>
        <v>Kontingent fra BI-studenter</v>
      </c>
      <c r="C25" s="9"/>
      <c r="D25" s="9"/>
      <c r="E25" s="16">
        <f t="shared" si="1"/>
        <v>0</v>
      </c>
      <c r="F25" s="9">
        <v>0.0</v>
      </c>
      <c r="G25" s="9">
        <v>0.0</v>
      </c>
      <c r="H25" s="9">
        <v>0.0</v>
      </c>
      <c r="I25" s="9">
        <v>0.0</v>
      </c>
      <c r="J25" s="9">
        <v>0.0</v>
      </c>
      <c r="K25" s="9">
        <v>0.0</v>
      </c>
      <c r="L25" s="9">
        <v>0.0</v>
      </c>
      <c r="M25" s="9">
        <v>0.0</v>
      </c>
      <c r="N25" s="9">
        <v>0.0</v>
      </c>
      <c r="O25" s="9">
        <v>0.0</v>
      </c>
      <c r="P25" s="9">
        <v>0.0</v>
      </c>
      <c r="Q25" s="9">
        <v>0.0</v>
      </c>
      <c r="R25" s="4"/>
      <c r="S25" s="46"/>
      <c r="T25" s="4"/>
      <c r="U25" s="4"/>
      <c r="V25" s="4"/>
      <c r="W25" s="4"/>
      <c r="X25" s="4"/>
      <c r="Y25" s="4"/>
      <c r="Z25" s="4"/>
    </row>
    <row r="26" ht="15.75" customHeight="1">
      <c r="A26" s="8">
        <f>Kontoplan!B24</f>
        <v>3991</v>
      </c>
      <c r="B26" s="8" t="str">
        <f>Kontoplan!C24</f>
        <v>Støtte fra BISO</v>
      </c>
      <c r="C26" s="9"/>
      <c r="D26" s="9"/>
      <c r="E26" s="16">
        <f t="shared" si="1"/>
        <v>0</v>
      </c>
      <c r="F26" s="9">
        <v>0.0</v>
      </c>
      <c r="G26" s="9">
        <v>0.0</v>
      </c>
      <c r="H26" s="9">
        <v>0.0</v>
      </c>
      <c r="I26" s="9">
        <v>0.0</v>
      </c>
      <c r="J26" s="9">
        <v>0.0</v>
      </c>
      <c r="K26" s="9">
        <v>0.0</v>
      </c>
      <c r="L26" s="9">
        <v>0.0</v>
      </c>
      <c r="M26" s="9">
        <v>0.0</v>
      </c>
      <c r="N26" s="9">
        <v>0.0</v>
      </c>
      <c r="O26" s="9">
        <v>0.0</v>
      </c>
      <c r="P26" s="9">
        <v>0.0</v>
      </c>
      <c r="Q26" s="9">
        <v>0.0</v>
      </c>
      <c r="R26" s="4"/>
      <c r="S26" s="46"/>
      <c r="T26" s="4"/>
      <c r="U26" s="4"/>
      <c r="V26" s="4"/>
      <c r="W26" s="4"/>
      <c r="X26" s="4"/>
      <c r="Y26" s="4"/>
      <c r="Z26" s="4"/>
    </row>
    <row r="27" ht="15.75" customHeight="1">
      <c r="A27" s="8">
        <f>Kontoplan!B25</f>
        <v>3992</v>
      </c>
      <c r="B27" s="8" t="str">
        <f>Kontoplan!C25</f>
        <v>Støtte fra BI</v>
      </c>
      <c r="C27" s="9"/>
      <c r="D27" s="9"/>
      <c r="E27" s="16">
        <f t="shared" si="1"/>
        <v>0</v>
      </c>
      <c r="F27" s="9">
        <v>0.0</v>
      </c>
      <c r="G27" s="9">
        <v>0.0</v>
      </c>
      <c r="H27" s="9">
        <v>0.0</v>
      </c>
      <c r="I27" s="9">
        <v>0.0</v>
      </c>
      <c r="J27" s="9">
        <v>0.0</v>
      </c>
      <c r="K27" s="9">
        <v>0.0</v>
      </c>
      <c r="L27" s="9">
        <v>0.0</v>
      </c>
      <c r="M27" s="9">
        <v>0.0</v>
      </c>
      <c r="N27" s="9">
        <v>0.0</v>
      </c>
      <c r="O27" s="9">
        <v>0.0</v>
      </c>
      <c r="P27" s="9">
        <v>0.0</v>
      </c>
      <c r="Q27" s="9">
        <v>0.0</v>
      </c>
      <c r="R27" s="4"/>
      <c r="S27" s="46"/>
      <c r="T27" s="4"/>
      <c r="U27" s="4"/>
      <c r="V27" s="4"/>
      <c r="W27" s="4"/>
      <c r="X27" s="4"/>
      <c r="Y27" s="4"/>
      <c r="Z27" s="4"/>
    </row>
    <row r="28" ht="15.75" customHeight="1">
      <c r="A28" s="8">
        <f>Kontoplan!B26</f>
        <v>3993</v>
      </c>
      <c r="B28" s="8" t="str">
        <f>Kontoplan!C26</f>
        <v>Støtte fra Velferdstinget</v>
      </c>
      <c r="C28" s="9"/>
      <c r="D28" s="9"/>
      <c r="E28" s="16">
        <f t="shared" si="1"/>
        <v>0</v>
      </c>
      <c r="F28" s="9">
        <v>0.0</v>
      </c>
      <c r="G28" s="9">
        <v>0.0</v>
      </c>
      <c r="H28" s="9">
        <v>0.0</v>
      </c>
      <c r="I28" s="9">
        <v>0.0</v>
      </c>
      <c r="J28" s="9">
        <v>0.0</v>
      </c>
      <c r="K28" s="9">
        <v>0.0</v>
      </c>
      <c r="L28" s="9">
        <v>0.0</v>
      </c>
      <c r="M28" s="9">
        <v>0.0</v>
      </c>
      <c r="N28" s="9">
        <v>0.0</v>
      </c>
      <c r="O28" s="9">
        <v>0.0</v>
      </c>
      <c r="P28" s="9">
        <v>0.0</v>
      </c>
      <c r="Q28" s="9">
        <v>0.0</v>
      </c>
      <c r="R28" s="4"/>
      <c r="S28" s="46"/>
      <c r="T28" s="4"/>
      <c r="U28" s="4"/>
      <c r="V28" s="4"/>
      <c r="W28" s="4"/>
      <c r="X28" s="4"/>
      <c r="Y28" s="4"/>
      <c r="Z28" s="4"/>
    </row>
    <row r="29" ht="15.75" customHeight="1">
      <c r="A29" s="8">
        <f>Kontoplan!B27</f>
        <v>3994</v>
      </c>
      <c r="B29" s="8" t="str">
        <f>Kontoplan!C27</f>
        <v>Støtte fra NSI</v>
      </c>
      <c r="C29" s="9"/>
      <c r="D29" s="9"/>
      <c r="E29" s="16">
        <f t="shared" si="1"/>
        <v>0</v>
      </c>
      <c r="F29" s="9">
        <v>0.0</v>
      </c>
      <c r="G29" s="9">
        <v>0.0</v>
      </c>
      <c r="H29" s="9">
        <v>0.0</v>
      </c>
      <c r="I29" s="9">
        <v>0.0</v>
      </c>
      <c r="J29" s="9">
        <v>0.0</v>
      </c>
      <c r="K29" s="9">
        <v>0.0</v>
      </c>
      <c r="L29" s="9">
        <v>0.0</v>
      </c>
      <c r="M29" s="9">
        <v>0.0</v>
      </c>
      <c r="N29" s="9">
        <v>0.0</v>
      </c>
      <c r="O29" s="9">
        <v>0.0</v>
      </c>
      <c r="P29" s="9">
        <v>0.0</v>
      </c>
      <c r="Q29" s="9">
        <v>0.0</v>
      </c>
      <c r="R29" s="4"/>
      <c r="S29" s="46"/>
      <c r="T29" s="4"/>
      <c r="U29" s="4"/>
      <c r="V29" s="4"/>
      <c r="W29" s="4"/>
      <c r="X29" s="4"/>
      <c r="Y29" s="4"/>
      <c r="Z29" s="4"/>
    </row>
    <row r="30" ht="15.75" customHeight="1">
      <c r="A30" s="8">
        <f>Kontoplan!B28</f>
        <v>3995</v>
      </c>
      <c r="B30" s="8" t="str">
        <f>Kontoplan!C28</f>
        <v>Annen støtte</v>
      </c>
      <c r="C30" s="9"/>
      <c r="D30" s="9"/>
      <c r="E30" s="16">
        <f t="shared" si="1"/>
        <v>0</v>
      </c>
      <c r="F30" s="9">
        <v>0.0</v>
      </c>
      <c r="G30" s="9">
        <v>0.0</v>
      </c>
      <c r="H30" s="9">
        <v>0.0</v>
      </c>
      <c r="I30" s="9">
        <v>0.0</v>
      </c>
      <c r="J30" s="9">
        <v>0.0</v>
      </c>
      <c r="K30" s="9">
        <v>0.0</v>
      </c>
      <c r="L30" s="9">
        <v>0.0</v>
      </c>
      <c r="M30" s="9">
        <v>0.0</v>
      </c>
      <c r="N30" s="9">
        <v>0.0</v>
      </c>
      <c r="O30" s="9">
        <v>0.0</v>
      </c>
      <c r="P30" s="9">
        <v>0.0</v>
      </c>
      <c r="Q30" s="9">
        <v>0.0</v>
      </c>
      <c r="R30" s="4"/>
      <c r="S30" s="46"/>
      <c r="T30" s="4"/>
      <c r="U30" s="4"/>
      <c r="V30" s="4"/>
      <c r="W30" s="4"/>
      <c r="X30" s="4"/>
      <c r="Y30" s="4"/>
      <c r="Z30" s="4"/>
    </row>
    <row r="31" ht="15.75" customHeight="1">
      <c r="A31" s="4"/>
      <c r="B31" s="4"/>
      <c r="C31" s="12"/>
      <c r="D31" s="12"/>
      <c r="E31" s="12"/>
      <c r="F31" s="12"/>
      <c r="G31" s="12"/>
      <c r="H31" s="12"/>
      <c r="I31" s="12"/>
      <c r="J31" s="12"/>
      <c r="K31" s="12"/>
      <c r="L31" s="12"/>
      <c r="M31" s="12"/>
      <c r="N31" s="12"/>
      <c r="O31" s="12"/>
      <c r="P31" s="12"/>
      <c r="Q31" s="12"/>
      <c r="R31" s="4"/>
      <c r="S31" s="4"/>
      <c r="T31" s="4"/>
      <c r="U31" s="4"/>
      <c r="V31" s="4"/>
      <c r="W31" s="4"/>
      <c r="X31" s="4"/>
      <c r="Y31" s="4"/>
      <c r="Z31" s="4"/>
    </row>
    <row r="32" ht="15.75" customHeight="1">
      <c r="A32" s="13" t="s">
        <v>30</v>
      </c>
      <c r="B32" s="14"/>
      <c r="C32" s="15">
        <f t="shared" ref="C32:Q32" si="2">SUM(C13:C31)</f>
        <v>0</v>
      </c>
      <c r="D32" s="15">
        <f t="shared" si="2"/>
        <v>0</v>
      </c>
      <c r="E32" s="16">
        <f t="shared" si="2"/>
        <v>-119100</v>
      </c>
      <c r="F32" s="15">
        <f t="shared" si="2"/>
        <v>-38500</v>
      </c>
      <c r="G32" s="15">
        <f t="shared" si="2"/>
        <v>0</v>
      </c>
      <c r="H32" s="15">
        <f t="shared" si="2"/>
        <v>-35100</v>
      </c>
      <c r="I32" s="15">
        <f t="shared" si="2"/>
        <v>0</v>
      </c>
      <c r="J32" s="15">
        <f t="shared" si="2"/>
        <v>0</v>
      </c>
      <c r="K32" s="15">
        <f t="shared" si="2"/>
        <v>0</v>
      </c>
      <c r="L32" s="15">
        <f t="shared" si="2"/>
        <v>0</v>
      </c>
      <c r="M32" s="15">
        <f t="shared" si="2"/>
        <v>0</v>
      </c>
      <c r="N32" s="15">
        <f t="shared" si="2"/>
        <v>0</v>
      </c>
      <c r="O32" s="15">
        <f t="shared" si="2"/>
        <v>-35000</v>
      </c>
      <c r="P32" s="15">
        <f t="shared" si="2"/>
        <v>0</v>
      </c>
      <c r="Q32" s="15">
        <f t="shared" si="2"/>
        <v>-10500</v>
      </c>
      <c r="R32" s="4"/>
      <c r="S32" s="46"/>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5" t="s">
        <v>31</v>
      </c>
      <c r="B36" s="2"/>
      <c r="C36" s="2"/>
      <c r="D36" s="2"/>
      <c r="E36" s="2"/>
      <c r="F36" s="2"/>
      <c r="G36" s="2"/>
      <c r="H36" s="2"/>
      <c r="I36" s="2"/>
      <c r="J36" s="2"/>
      <c r="K36" s="2"/>
      <c r="L36" s="2"/>
      <c r="M36" s="2"/>
      <c r="N36" s="2"/>
      <c r="O36" s="2"/>
      <c r="P36" s="2"/>
      <c r="Q36" s="2"/>
      <c r="R36" s="2"/>
      <c r="S36" s="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6" t="s">
        <v>3</v>
      </c>
      <c r="B38" s="6" t="s">
        <v>4</v>
      </c>
      <c r="C38" s="6" t="s">
        <v>5</v>
      </c>
      <c r="D38" s="6" t="s">
        <v>6</v>
      </c>
      <c r="E38" s="7" t="s">
        <v>7</v>
      </c>
      <c r="F38" s="6" t="s">
        <v>172</v>
      </c>
      <c r="G38" s="6" t="s">
        <v>173</v>
      </c>
      <c r="H38" s="6" t="s">
        <v>174</v>
      </c>
      <c r="I38" s="6" t="s">
        <v>175</v>
      </c>
      <c r="J38" s="6" t="s">
        <v>176</v>
      </c>
      <c r="K38" s="6" t="s">
        <v>177</v>
      </c>
      <c r="L38" s="6" t="s">
        <v>178</v>
      </c>
      <c r="M38" s="6" t="s">
        <v>179</v>
      </c>
      <c r="N38" s="6" t="s">
        <v>180</v>
      </c>
      <c r="O38" s="6" t="s">
        <v>181</v>
      </c>
      <c r="P38" s="6" t="s">
        <v>182</v>
      </c>
      <c r="Q38" s="6" t="s">
        <v>183</v>
      </c>
      <c r="R38" s="45"/>
      <c r="S38" s="6" t="s">
        <v>184</v>
      </c>
      <c r="T38" s="4"/>
      <c r="U38" s="4"/>
      <c r="V38" s="4"/>
      <c r="W38" s="4"/>
      <c r="X38" s="4"/>
      <c r="Y38" s="4"/>
      <c r="Z38" s="4"/>
    </row>
    <row r="39" ht="15.75" customHeight="1">
      <c r="A39" s="8">
        <f>Kontoplan!B29</f>
        <v>5910</v>
      </c>
      <c r="B39" s="8" t="str">
        <f>Kontoplan!C29</f>
        <v>Lunsjkort</v>
      </c>
      <c r="C39" s="9"/>
      <c r="D39" s="9"/>
      <c r="E39" s="16">
        <f t="shared" ref="E39:E70" si="3">SUM(F39:Q39)</f>
        <v>0</v>
      </c>
      <c r="F39" s="9">
        <v>0.0</v>
      </c>
      <c r="G39" s="9">
        <v>0.0</v>
      </c>
      <c r="H39" s="9">
        <v>0.0</v>
      </c>
      <c r="I39" s="9">
        <v>0.0</v>
      </c>
      <c r="J39" s="9">
        <v>0.0</v>
      </c>
      <c r="K39" s="9">
        <v>0.0</v>
      </c>
      <c r="L39" s="9">
        <v>0.0</v>
      </c>
      <c r="M39" s="9">
        <v>0.0</v>
      </c>
      <c r="N39" s="9">
        <v>0.0</v>
      </c>
      <c r="O39" s="9">
        <v>0.0</v>
      </c>
      <c r="P39" s="9">
        <v>0.0</v>
      </c>
      <c r="Q39" s="9">
        <v>0.0</v>
      </c>
      <c r="R39" s="4"/>
      <c r="S39" s="46"/>
      <c r="T39" s="4"/>
      <c r="U39" s="4"/>
      <c r="V39" s="4"/>
      <c r="W39" s="4"/>
      <c r="X39" s="4"/>
      <c r="Y39" s="4"/>
      <c r="Z39" s="4"/>
    </row>
    <row r="40" ht="15.75" customHeight="1">
      <c r="A40" s="8">
        <f>Kontoplan!B30</f>
        <v>5995</v>
      </c>
      <c r="B40" s="8" t="str">
        <f>Kontoplan!C30</f>
        <v>Styrekostnader</v>
      </c>
      <c r="C40" s="9"/>
      <c r="D40" s="9"/>
      <c r="E40" s="16">
        <f t="shared" si="3"/>
        <v>700</v>
      </c>
      <c r="F40" s="9">
        <v>0.0</v>
      </c>
      <c r="G40" s="9">
        <v>0.0</v>
      </c>
      <c r="H40" s="9">
        <v>700.0</v>
      </c>
      <c r="I40" s="9">
        <v>0.0</v>
      </c>
      <c r="J40" s="9">
        <v>0.0</v>
      </c>
      <c r="K40" s="9">
        <v>0.0</v>
      </c>
      <c r="L40" s="9">
        <v>0.0</v>
      </c>
      <c r="M40" s="9">
        <v>0.0</v>
      </c>
      <c r="N40" s="9">
        <v>0.0</v>
      </c>
      <c r="O40" s="9">
        <v>0.0</v>
      </c>
      <c r="P40" s="9">
        <v>0.0</v>
      </c>
      <c r="Q40" s="9">
        <v>0.0</v>
      </c>
      <c r="R40" s="4"/>
      <c r="S40" s="46"/>
      <c r="T40" s="4"/>
      <c r="U40" s="4"/>
      <c r="V40" s="4"/>
      <c r="W40" s="4"/>
      <c r="X40" s="4"/>
      <c r="Y40" s="4"/>
      <c r="Z40" s="4"/>
    </row>
    <row r="41" ht="15.75" customHeight="1">
      <c r="A41" s="8">
        <f>Kontoplan!B31</f>
        <v>6480</v>
      </c>
      <c r="B41" s="8" t="str">
        <f>Kontoplan!C31</f>
        <v>Leiekostnad idrett</v>
      </c>
      <c r="C41" s="9"/>
      <c r="D41" s="9"/>
      <c r="E41" s="16">
        <f t="shared" si="3"/>
        <v>63000</v>
      </c>
      <c r="F41" s="9">
        <v>0.0</v>
      </c>
      <c r="G41" s="9">
        <v>35000.0</v>
      </c>
      <c r="H41" s="9">
        <v>0.0</v>
      </c>
      <c r="I41" s="9">
        <v>0.0</v>
      </c>
      <c r="J41" s="9">
        <v>0.0</v>
      </c>
      <c r="K41" s="9">
        <v>0.0</v>
      </c>
      <c r="L41" s="9">
        <v>0.0</v>
      </c>
      <c r="M41" s="9">
        <v>0.0</v>
      </c>
      <c r="N41" s="9">
        <v>0.0</v>
      </c>
      <c r="O41" s="9">
        <v>28000.0</v>
      </c>
      <c r="P41" s="9">
        <v>0.0</v>
      </c>
      <c r="Q41" s="9">
        <v>0.0</v>
      </c>
      <c r="R41" s="4"/>
      <c r="S41" s="46"/>
      <c r="T41" s="4"/>
      <c r="U41" s="4"/>
      <c r="V41" s="4"/>
      <c r="W41" s="4"/>
      <c r="X41" s="4"/>
      <c r="Y41" s="4"/>
      <c r="Z41" s="4"/>
    </row>
    <row r="42" ht="15.75" customHeight="1">
      <c r="A42" s="8">
        <f>Kontoplan!B32</f>
        <v>6490</v>
      </c>
      <c r="B42" s="8" t="str">
        <f>Kontoplan!C32</f>
        <v>Leiekostnad annen</v>
      </c>
      <c r="C42" s="9"/>
      <c r="D42" s="9"/>
      <c r="E42" s="16">
        <f t="shared" si="3"/>
        <v>46100</v>
      </c>
      <c r="F42" s="9">
        <v>0.0</v>
      </c>
      <c r="G42" s="9">
        <v>0.0</v>
      </c>
      <c r="H42" s="9">
        <v>35600.0</v>
      </c>
      <c r="I42" s="9">
        <v>0.0</v>
      </c>
      <c r="J42" s="9">
        <v>0.0</v>
      </c>
      <c r="K42" s="9">
        <v>0.0</v>
      </c>
      <c r="L42" s="9">
        <v>0.0</v>
      </c>
      <c r="M42" s="9">
        <v>0.0</v>
      </c>
      <c r="N42" s="9">
        <v>0.0</v>
      </c>
      <c r="O42" s="9">
        <v>0.0</v>
      </c>
      <c r="P42" s="9">
        <v>0.0</v>
      </c>
      <c r="Q42" s="9">
        <v>10500.0</v>
      </c>
      <c r="R42" s="4"/>
      <c r="S42" s="46"/>
      <c r="T42" s="4"/>
      <c r="U42" s="4"/>
      <c r="V42" s="4"/>
      <c r="W42" s="4"/>
      <c r="X42" s="4"/>
      <c r="Y42" s="4"/>
      <c r="Z42" s="4"/>
    </row>
    <row r="43" ht="15.75" customHeight="1">
      <c r="A43" s="8">
        <f>Kontoplan!B33</f>
        <v>6540</v>
      </c>
      <c r="B43" s="8" t="str">
        <f>Kontoplan!C33</f>
        <v>Idrettsutstyr</v>
      </c>
      <c r="C43" s="9"/>
      <c r="D43" s="9"/>
      <c r="E43" s="16">
        <f t="shared" si="3"/>
        <v>2296</v>
      </c>
      <c r="F43" s="9">
        <v>0.0</v>
      </c>
      <c r="G43" s="9">
        <v>1148.0</v>
      </c>
      <c r="H43" s="9">
        <v>0.0</v>
      </c>
      <c r="I43" s="9">
        <v>0.0</v>
      </c>
      <c r="J43" s="9">
        <v>0.0</v>
      </c>
      <c r="K43" s="9">
        <v>0.0</v>
      </c>
      <c r="L43" s="9">
        <v>0.0</v>
      </c>
      <c r="M43" s="9">
        <v>1148.0</v>
      </c>
      <c r="N43" s="9">
        <v>0.0</v>
      </c>
      <c r="O43" s="9">
        <v>0.0</v>
      </c>
      <c r="P43" s="9">
        <v>0.0</v>
      </c>
      <c r="Q43" s="9">
        <v>0.0</v>
      </c>
      <c r="R43" s="4"/>
      <c r="S43" s="46"/>
      <c r="T43" s="4"/>
      <c r="U43" s="4"/>
      <c r="V43" s="4"/>
      <c r="W43" s="4"/>
      <c r="X43" s="4"/>
      <c r="Y43" s="4"/>
      <c r="Z43" s="4"/>
    </row>
    <row r="44" ht="15.75" customHeight="1">
      <c r="A44" s="8">
        <f>Kontoplan!B34</f>
        <v>6550</v>
      </c>
      <c r="B44" s="8" t="str">
        <f>Kontoplan!C34</f>
        <v>Driftsmateriale</v>
      </c>
      <c r="C44" s="9"/>
      <c r="D44" s="9"/>
      <c r="E44" s="16">
        <f t="shared" si="3"/>
        <v>0</v>
      </c>
      <c r="F44" s="9">
        <v>0.0</v>
      </c>
      <c r="G44" s="9">
        <v>0.0</v>
      </c>
      <c r="H44" s="9">
        <v>0.0</v>
      </c>
      <c r="I44" s="9">
        <v>0.0</v>
      </c>
      <c r="J44" s="9">
        <v>0.0</v>
      </c>
      <c r="K44" s="9">
        <v>0.0</v>
      </c>
      <c r="L44" s="9">
        <v>0.0</v>
      </c>
      <c r="M44" s="9">
        <v>0.0</v>
      </c>
      <c r="N44" s="9">
        <v>0.0</v>
      </c>
      <c r="O44" s="9">
        <v>0.0</v>
      </c>
      <c r="P44" s="9">
        <v>0.0</v>
      </c>
      <c r="Q44" s="9">
        <v>0.0</v>
      </c>
      <c r="R44" s="4"/>
      <c r="S44" s="46"/>
      <c r="T44" s="4"/>
      <c r="U44" s="4"/>
      <c r="V44" s="4"/>
      <c r="W44" s="4"/>
      <c r="X44" s="4"/>
      <c r="Y44" s="4"/>
      <c r="Z44" s="4"/>
    </row>
    <row r="45" ht="15.75" customHeight="1">
      <c r="A45" s="8">
        <f>Kontoplan!B35</f>
        <v>6555</v>
      </c>
      <c r="B45" s="8" t="str">
        <f>Kontoplan!C35</f>
        <v>Andre driftskostnader</v>
      </c>
      <c r="C45" s="9"/>
      <c r="D45" s="9"/>
      <c r="E45" s="16">
        <f t="shared" si="3"/>
        <v>0</v>
      </c>
      <c r="F45" s="9">
        <v>0.0</v>
      </c>
      <c r="G45" s="9">
        <v>0.0</v>
      </c>
      <c r="H45" s="9">
        <v>0.0</v>
      </c>
      <c r="I45" s="9">
        <v>0.0</v>
      </c>
      <c r="J45" s="9">
        <v>0.0</v>
      </c>
      <c r="K45" s="9">
        <v>0.0</v>
      </c>
      <c r="L45" s="9">
        <v>0.0</v>
      </c>
      <c r="M45" s="9">
        <v>0.0</v>
      </c>
      <c r="N45" s="9">
        <v>0.0</v>
      </c>
      <c r="O45" s="9">
        <v>0.0</v>
      </c>
      <c r="P45" s="9">
        <v>0.0</v>
      </c>
      <c r="Q45" s="9">
        <v>0.0</v>
      </c>
      <c r="R45" s="4"/>
      <c r="S45" s="46"/>
      <c r="T45" s="4"/>
      <c r="U45" s="4"/>
      <c r="V45" s="4"/>
      <c r="W45" s="4"/>
      <c r="X45" s="4"/>
      <c r="Y45" s="4"/>
      <c r="Z45" s="4"/>
    </row>
    <row r="46" ht="15.75" customHeight="1">
      <c r="A46" s="8">
        <f>Kontoplan!B36</f>
        <v>6571</v>
      </c>
      <c r="B46" s="8" t="str">
        <f>Kontoplan!C36</f>
        <v>Drakter</v>
      </c>
      <c r="C46" s="9"/>
      <c r="D46" s="9"/>
      <c r="E46" s="16">
        <f t="shared" si="3"/>
        <v>0</v>
      </c>
      <c r="F46" s="9">
        <v>0.0</v>
      </c>
      <c r="G46" s="9">
        <v>0.0</v>
      </c>
      <c r="H46" s="9">
        <v>0.0</v>
      </c>
      <c r="I46" s="9">
        <v>0.0</v>
      </c>
      <c r="J46" s="9">
        <v>0.0</v>
      </c>
      <c r="K46" s="9">
        <v>0.0</v>
      </c>
      <c r="L46" s="9">
        <v>0.0</v>
      </c>
      <c r="M46" s="9">
        <v>0.0</v>
      </c>
      <c r="N46" s="9">
        <v>0.0</v>
      </c>
      <c r="O46" s="9">
        <v>0.0</v>
      </c>
      <c r="P46" s="9">
        <v>0.0</v>
      </c>
      <c r="Q46" s="9">
        <v>0.0</v>
      </c>
      <c r="R46" s="4"/>
      <c r="S46" s="46"/>
      <c r="T46" s="4"/>
      <c r="U46" s="4"/>
      <c r="V46" s="4"/>
      <c r="W46" s="4"/>
      <c r="X46" s="4"/>
      <c r="Y46" s="4"/>
      <c r="Z46" s="4"/>
    </row>
    <row r="47" ht="15.75" customHeight="1">
      <c r="A47" s="8">
        <f>Kontoplan!B37</f>
        <v>6572</v>
      </c>
      <c r="B47" s="8" t="str">
        <f>Kontoplan!C37</f>
        <v>Annet klær</v>
      </c>
      <c r="C47" s="9"/>
      <c r="D47" s="9"/>
      <c r="E47" s="16">
        <f t="shared" si="3"/>
        <v>0</v>
      </c>
      <c r="F47" s="9">
        <v>0.0</v>
      </c>
      <c r="G47" s="9">
        <v>0.0</v>
      </c>
      <c r="H47" s="9">
        <v>0.0</v>
      </c>
      <c r="I47" s="9">
        <v>0.0</v>
      </c>
      <c r="J47" s="9">
        <v>0.0</v>
      </c>
      <c r="K47" s="9">
        <v>0.0</v>
      </c>
      <c r="L47" s="9">
        <v>0.0</v>
      </c>
      <c r="M47" s="9">
        <v>0.0</v>
      </c>
      <c r="N47" s="9">
        <v>0.0</v>
      </c>
      <c r="O47" s="9">
        <v>0.0</v>
      </c>
      <c r="P47" s="9">
        <v>0.0</v>
      </c>
      <c r="Q47" s="9">
        <v>0.0</v>
      </c>
      <c r="R47" s="4"/>
      <c r="S47" s="46"/>
      <c r="T47" s="4"/>
      <c r="U47" s="4"/>
      <c r="V47" s="4"/>
      <c r="W47" s="4"/>
      <c r="X47" s="4"/>
      <c r="Y47" s="4"/>
      <c r="Z47" s="4"/>
    </row>
    <row r="48" ht="15.75" customHeight="1">
      <c r="A48" s="8">
        <f>Kontoplan!B38</f>
        <v>6620</v>
      </c>
      <c r="B48" s="8" t="str">
        <f>Kontoplan!C38</f>
        <v>Reparasjon og vedlikehold</v>
      </c>
      <c r="C48" s="9"/>
      <c r="D48" s="9"/>
      <c r="E48" s="16">
        <f t="shared" si="3"/>
        <v>0</v>
      </c>
      <c r="F48" s="9">
        <v>0.0</v>
      </c>
      <c r="G48" s="9">
        <v>0.0</v>
      </c>
      <c r="H48" s="9">
        <v>0.0</v>
      </c>
      <c r="I48" s="9">
        <v>0.0</v>
      </c>
      <c r="J48" s="9">
        <v>0.0</v>
      </c>
      <c r="K48" s="9">
        <v>0.0</v>
      </c>
      <c r="L48" s="9">
        <v>0.0</v>
      </c>
      <c r="M48" s="9">
        <v>0.0</v>
      </c>
      <c r="N48" s="9">
        <v>0.0</v>
      </c>
      <c r="O48" s="9">
        <v>0.0</v>
      </c>
      <c r="P48" s="9">
        <v>0.0</v>
      </c>
      <c r="Q48" s="9">
        <v>0.0</v>
      </c>
      <c r="R48" s="4"/>
      <c r="S48" s="46"/>
      <c r="T48" s="4"/>
      <c r="U48" s="4"/>
      <c r="V48" s="4"/>
      <c r="W48" s="4"/>
      <c r="X48" s="4"/>
      <c r="Y48" s="4"/>
      <c r="Z48" s="4"/>
    </row>
    <row r="49" ht="15.75" customHeight="1">
      <c r="A49" s="8">
        <f>Kontoplan!B39</f>
        <v>6705</v>
      </c>
      <c r="B49" s="8" t="str">
        <f>Kontoplan!C39</f>
        <v>Regnskapshonorar</v>
      </c>
      <c r="C49" s="9"/>
      <c r="D49" s="9"/>
      <c r="E49" s="16">
        <f t="shared" si="3"/>
        <v>0</v>
      </c>
      <c r="F49" s="9">
        <v>0.0</v>
      </c>
      <c r="G49" s="9">
        <v>0.0</v>
      </c>
      <c r="H49" s="9">
        <v>0.0</v>
      </c>
      <c r="I49" s="9">
        <v>0.0</v>
      </c>
      <c r="J49" s="9">
        <v>0.0</v>
      </c>
      <c r="K49" s="9">
        <v>0.0</v>
      </c>
      <c r="L49" s="9">
        <v>0.0</v>
      </c>
      <c r="M49" s="9">
        <v>0.0</v>
      </c>
      <c r="N49" s="9">
        <v>0.0</v>
      </c>
      <c r="O49" s="9">
        <v>0.0</v>
      </c>
      <c r="P49" s="9">
        <v>0.0</v>
      </c>
      <c r="Q49" s="9">
        <v>0.0</v>
      </c>
      <c r="R49" s="4"/>
      <c r="S49" s="46"/>
      <c r="T49" s="4"/>
      <c r="U49" s="4"/>
      <c r="V49" s="4"/>
      <c r="W49" s="4"/>
      <c r="X49" s="4"/>
      <c r="Y49" s="4"/>
      <c r="Z49" s="4"/>
    </row>
    <row r="50" ht="15.75" customHeight="1">
      <c r="A50" s="8">
        <f>Kontoplan!B40</f>
        <v>6710</v>
      </c>
      <c r="B50" s="8" t="str">
        <f>Kontoplan!C40</f>
        <v>Dommerhonorar</v>
      </c>
      <c r="C50" s="9"/>
      <c r="D50" s="9"/>
      <c r="E50" s="16">
        <f t="shared" si="3"/>
        <v>0</v>
      </c>
      <c r="F50" s="9">
        <v>0.0</v>
      </c>
      <c r="G50" s="9">
        <v>0.0</v>
      </c>
      <c r="H50" s="9">
        <v>0.0</v>
      </c>
      <c r="I50" s="9">
        <v>0.0</v>
      </c>
      <c r="J50" s="9">
        <v>0.0</v>
      </c>
      <c r="K50" s="9">
        <v>0.0</v>
      </c>
      <c r="L50" s="9">
        <v>0.0</v>
      </c>
      <c r="M50" s="9">
        <v>0.0</v>
      </c>
      <c r="N50" s="9">
        <v>0.0</v>
      </c>
      <c r="O50" s="9">
        <v>0.0</v>
      </c>
      <c r="P50" s="9">
        <v>0.0</v>
      </c>
      <c r="Q50" s="9">
        <v>0.0</v>
      </c>
      <c r="R50" s="4"/>
      <c r="S50" s="46"/>
      <c r="T50" s="4"/>
      <c r="U50" s="4"/>
      <c r="V50" s="4"/>
      <c r="W50" s="4"/>
      <c r="X50" s="4"/>
      <c r="Y50" s="4"/>
      <c r="Z50" s="4"/>
    </row>
    <row r="51" ht="15.75" customHeight="1">
      <c r="A51" s="8">
        <f>Kontoplan!B41</f>
        <v>6711</v>
      </c>
      <c r="B51" s="8" t="str">
        <f>Kontoplan!C41</f>
        <v>Trenerhonorar</v>
      </c>
      <c r="C51" s="9"/>
      <c r="D51" s="9"/>
      <c r="E51" s="16">
        <f t="shared" si="3"/>
        <v>0</v>
      </c>
      <c r="F51" s="9">
        <v>0.0</v>
      </c>
      <c r="G51" s="9">
        <v>0.0</v>
      </c>
      <c r="H51" s="9">
        <v>0.0</v>
      </c>
      <c r="I51" s="9">
        <v>0.0</v>
      </c>
      <c r="J51" s="9">
        <v>0.0</v>
      </c>
      <c r="K51" s="9">
        <v>0.0</v>
      </c>
      <c r="L51" s="9">
        <v>0.0</v>
      </c>
      <c r="M51" s="9">
        <v>0.0</v>
      </c>
      <c r="N51" s="9">
        <v>0.0</v>
      </c>
      <c r="O51" s="9">
        <v>0.0</v>
      </c>
      <c r="P51" s="9">
        <v>0.0</v>
      </c>
      <c r="Q51" s="9">
        <v>0.0</v>
      </c>
      <c r="R51" s="4"/>
      <c r="S51" s="46"/>
      <c r="T51" s="4"/>
      <c r="U51" s="4"/>
      <c r="V51" s="4"/>
      <c r="W51" s="4"/>
      <c r="X51" s="4"/>
      <c r="Y51" s="4"/>
      <c r="Z51" s="4"/>
    </row>
    <row r="52" ht="15.75" customHeight="1">
      <c r="A52" s="8">
        <f>Kontoplan!B42</f>
        <v>6800</v>
      </c>
      <c r="B52" s="8" t="str">
        <f>Kontoplan!C42</f>
        <v>Kontorrekvisita</v>
      </c>
      <c r="C52" s="9"/>
      <c r="D52" s="9"/>
      <c r="E52" s="16">
        <f t="shared" si="3"/>
        <v>0</v>
      </c>
      <c r="F52" s="9">
        <v>0.0</v>
      </c>
      <c r="G52" s="9">
        <v>0.0</v>
      </c>
      <c r="H52" s="9">
        <v>0.0</v>
      </c>
      <c r="I52" s="9">
        <v>0.0</v>
      </c>
      <c r="J52" s="9">
        <v>0.0</v>
      </c>
      <c r="K52" s="9">
        <v>0.0</v>
      </c>
      <c r="L52" s="9">
        <v>0.0</v>
      </c>
      <c r="M52" s="9">
        <v>0.0</v>
      </c>
      <c r="N52" s="9">
        <v>0.0</v>
      </c>
      <c r="O52" s="9">
        <v>0.0</v>
      </c>
      <c r="P52" s="9">
        <v>0.0</v>
      </c>
      <c r="Q52" s="9">
        <v>0.0</v>
      </c>
      <c r="R52" s="4"/>
      <c r="S52" s="46"/>
      <c r="T52" s="4"/>
      <c r="U52" s="4"/>
      <c r="V52" s="4"/>
      <c r="W52" s="4"/>
      <c r="X52" s="4"/>
      <c r="Y52" s="4"/>
      <c r="Z52" s="4"/>
    </row>
    <row r="53" ht="15.75" customHeight="1">
      <c r="A53" s="8">
        <f>Kontoplan!B43</f>
        <v>6810</v>
      </c>
      <c r="B53" s="8" t="str">
        <f>Kontoplan!C43</f>
        <v>Datakostnad</v>
      </c>
      <c r="C53" s="9"/>
      <c r="D53" s="9"/>
      <c r="E53" s="16">
        <f t="shared" si="3"/>
        <v>0</v>
      </c>
      <c r="F53" s="9">
        <v>0.0</v>
      </c>
      <c r="G53" s="9">
        <v>0.0</v>
      </c>
      <c r="H53" s="9">
        <v>0.0</v>
      </c>
      <c r="I53" s="9">
        <v>0.0</v>
      </c>
      <c r="J53" s="9">
        <v>0.0</v>
      </c>
      <c r="K53" s="9">
        <v>0.0</v>
      </c>
      <c r="L53" s="9">
        <v>0.0</v>
      </c>
      <c r="M53" s="9">
        <v>0.0</v>
      </c>
      <c r="N53" s="9">
        <v>0.0</v>
      </c>
      <c r="O53" s="9">
        <v>0.0</v>
      </c>
      <c r="P53" s="9">
        <v>0.0</v>
      </c>
      <c r="Q53" s="9">
        <v>0.0</v>
      </c>
      <c r="R53" s="4"/>
      <c r="S53" s="46"/>
      <c r="T53" s="4"/>
      <c r="U53" s="4"/>
      <c r="V53" s="4"/>
      <c r="W53" s="4"/>
      <c r="X53" s="4"/>
      <c r="Y53" s="4"/>
      <c r="Z53" s="4"/>
    </row>
    <row r="54" ht="15.75" customHeight="1">
      <c r="A54" s="8">
        <f>Kontoplan!B44</f>
        <v>6860</v>
      </c>
      <c r="B54" s="8" t="str">
        <f>Kontoplan!C44</f>
        <v>Møte, kurs, oppdatering o.l</v>
      </c>
      <c r="C54" s="9"/>
      <c r="D54" s="9"/>
      <c r="E54" s="16">
        <f t="shared" si="3"/>
        <v>0</v>
      </c>
      <c r="F54" s="9">
        <v>0.0</v>
      </c>
      <c r="G54" s="9">
        <v>0.0</v>
      </c>
      <c r="H54" s="9">
        <v>0.0</v>
      </c>
      <c r="I54" s="9">
        <v>0.0</v>
      </c>
      <c r="J54" s="9">
        <v>0.0</v>
      </c>
      <c r="K54" s="9">
        <v>0.0</v>
      </c>
      <c r="L54" s="9">
        <v>0.0</v>
      </c>
      <c r="M54" s="9">
        <v>0.0</v>
      </c>
      <c r="N54" s="9">
        <v>0.0</v>
      </c>
      <c r="O54" s="9">
        <v>0.0</v>
      </c>
      <c r="P54" s="9">
        <v>0.0</v>
      </c>
      <c r="Q54" s="9">
        <v>0.0</v>
      </c>
      <c r="R54" s="4"/>
      <c r="S54" s="46"/>
      <c r="T54" s="4"/>
      <c r="U54" s="4"/>
      <c r="V54" s="4"/>
      <c r="W54" s="4"/>
      <c r="X54" s="4"/>
      <c r="Y54" s="4"/>
      <c r="Z54" s="4"/>
    </row>
    <row r="55" ht="15.75" customHeight="1">
      <c r="A55" s="8">
        <f>Kontoplan!B45</f>
        <v>6900</v>
      </c>
      <c r="B55" s="8" t="str">
        <f>Kontoplan!C45</f>
        <v>Mobil</v>
      </c>
      <c r="C55" s="9"/>
      <c r="D55" s="9"/>
      <c r="E55" s="16">
        <f t="shared" si="3"/>
        <v>0</v>
      </c>
      <c r="F55" s="9">
        <v>0.0</v>
      </c>
      <c r="G55" s="9">
        <v>0.0</v>
      </c>
      <c r="H55" s="9">
        <v>0.0</v>
      </c>
      <c r="I55" s="9">
        <v>0.0</v>
      </c>
      <c r="J55" s="9">
        <v>0.0</v>
      </c>
      <c r="K55" s="9">
        <v>0.0</v>
      </c>
      <c r="L55" s="9">
        <v>0.0</v>
      </c>
      <c r="M55" s="9">
        <v>0.0</v>
      </c>
      <c r="N55" s="9">
        <v>0.0</v>
      </c>
      <c r="O55" s="9">
        <v>0.0</v>
      </c>
      <c r="P55" s="9">
        <v>0.0</v>
      </c>
      <c r="Q55" s="9">
        <v>0.0</v>
      </c>
      <c r="R55" s="4"/>
      <c r="S55" s="46"/>
      <c r="T55" s="4"/>
      <c r="U55" s="4"/>
      <c r="V55" s="4"/>
      <c r="W55" s="4"/>
      <c r="X55" s="4"/>
      <c r="Y55" s="4"/>
      <c r="Z55" s="4"/>
    </row>
    <row r="56" ht="15.75" customHeight="1">
      <c r="A56" s="8">
        <f>Kontoplan!B46</f>
        <v>7140</v>
      </c>
      <c r="B56" s="8" t="str">
        <f>Kontoplan!C46</f>
        <v>Reisekostnad idrett</v>
      </c>
      <c r="C56" s="9"/>
      <c r="D56" s="9"/>
      <c r="E56" s="16">
        <f t="shared" si="3"/>
        <v>0</v>
      </c>
      <c r="F56" s="9">
        <v>0.0</v>
      </c>
      <c r="G56" s="9">
        <v>0.0</v>
      </c>
      <c r="H56" s="9">
        <v>0.0</v>
      </c>
      <c r="I56" s="9">
        <v>0.0</v>
      </c>
      <c r="J56" s="9">
        <v>0.0</v>
      </c>
      <c r="K56" s="9">
        <v>0.0</v>
      </c>
      <c r="L56" s="9">
        <v>0.0</v>
      </c>
      <c r="M56" s="9">
        <v>0.0</v>
      </c>
      <c r="N56" s="9">
        <v>0.0</v>
      </c>
      <c r="O56" s="9">
        <v>0.0</v>
      </c>
      <c r="P56" s="9">
        <v>0.0</v>
      </c>
      <c r="Q56" s="9">
        <v>0.0</v>
      </c>
      <c r="R56" s="4"/>
      <c r="S56" s="46"/>
      <c r="T56" s="4"/>
      <c r="U56" s="4"/>
      <c r="V56" s="4"/>
      <c r="W56" s="4"/>
      <c r="X56" s="4"/>
      <c r="Y56" s="4"/>
      <c r="Z56" s="4"/>
    </row>
    <row r="57" ht="15.75" customHeight="1">
      <c r="A57" s="8">
        <f>Kontoplan!B47</f>
        <v>7141</v>
      </c>
      <c r="B57" s="8" t="str">
        <f>Kontoplan!C47</f>
        <v>Reisekostnad annet</v>
      </c>
      <c r="C57" s="9"/>
      <c r="D57" s="9"/>
      <c r="E57" s="16">
        <f t="shared" si="3"/>
        <v>0</v>
      </c>
      <c r="F57" s="9">
        <v>0.0</v>
      </c>
      <c r="G57" s="9">
        <v>0.0</v>
      </c>
      <c r="H57" s="9">
        <v>0.0</v>
      </c>
      <c r="I57" s="9">
        <v>0.0</v>
      </c>
      <c r="J57" s="9">
        <v>0.0</v>
      </c>
      <c r="K57" s="9">
        <v>0.0</v>
      </c>
      <c r="L57" s="9">
        <v>0.0</v>
      </c>
      <c r="M57" s="9">
        <v>0.0</v>
      </c>
      <c r="N57" s="9">
        <v>0.0</v>
      </c>
      <c r="O57" s="9">
        <v>0.0</v>
      </c>
      <c r="P57" s="9">
        <v>0.0</v>
      </c>
      <c r="Q57" s="9">
        <v>0.0</v>
      </c>
      <c r="R57" s="4"/>
      <c r="S57" s="46"/>
      <c r="T57" s="4"/>
      <c r="U57" s="4"/>
      <c r="V57" s="4"/>
      <c r="W57" s="4"/>
      <c r="X57" s="4"/>
      <c r="Y57" s="4"/>
      <c r="Z57" s="4"/>
    </row>
    <row r="58" ht="15.75" customHeight="1">
      <c r="A58" s="8">
        <f>Kontoplan!B48</f>
        <v>7310</v>
      </c>
      <c r="B58" s="8" t="str">
        <f>Kontoplan!C48</f>
        <v>Arrangement, idrett</v>
      </c>
      <c r="C58" s="9"/>
      <c r="D58" s="9"/>
      <c r="E58" s="16">
        <f t="shared" si="3"/>
        <v>0</v>
      </c>
      <c r="F58" s="9">
        <v>0.0</v>
      </c>
      <c r="G58" s="9">
        <v>0.0</v>
      </c>
      <c r="H58" s="9">
        <v>0.0</v>
      </c>
      <c r="I58" s="9">
        <v>0.0</v>
      </c>
      <c r="J58" s="9">
        <v>0.0</v>
      </c>
      <c r="K58" s="9">
        <v>0.0</v>
      </c>
      <c r="L58" s="9">
        <v>0.0</v>
      </c>
      <c r="M58" s="9">
        <v>0.0</v>
      </c>
      <c r="N58" s="9">
        <v>0.0</v>
      </c>
      <c r="O58" s="9">
        <v>0.0</v>
      </c>
      <c r="P58" s="9">
        <v>0.0</v>
      </c>
      <c r="Q58" s="9">
        <v>0.0</v>
      </c>
      <c r="R58" s="4"/>
      <c r="S58" s="46"/>
      <c r="T58" s="4"/>
      <c r="U58" s="4"/>
      <c r="V58" s="4"/>
      <c r="W58" s="4"/>
      <c r="X58" s="4"/>
      <c r="Y58" s="4"/>
      <c r="Z58" s="4"/>
    </row>
    <row r="59" ht="15.75" customHeight="1">
      <c r="A59" s="8">
        <f>Kontoplan!B49</f>
        <v>7315</v>
      </c>
      <c r="B59" s="8" t="str">
        <f>Kontoplan!C49</f>
        <v>Arrangement, ikke idrett</v>
      </c>
      <c r="C59" s="9"/>
      <c r="D59" s="9"/>
      <c r="E59" s="16">
        <f t="shared" si="3"/>
        <v>6134</v>
      </c>
      <c r="F59" s="9">
        <v>0.0</v>
      </c>
      <c r="G59" s="9">
        <v>0.0</v>
      </c>
      <c r="H59" s="9">
        <v>0.0</v>
      </c>
      <c r="I59" s="9">
        <v>0.0</v>
      </c>
      <c r="J59" s="9">
        <v>0.0</v>
      </c>
      <c r="K59" s="9">
        <v>3134.0</v>
      </c>
      <c r="L59" s="9">
        <v>0.0</v>
      </c>
      <c r="M59" s="9">
        <v>0.0</v>
      </c>
      <c r="N59" s="9">
        <v>3000.0</v>
      </c>
      <c r="O59" s="9">
        <v>0.0</v>
      </c>
      <c r="P59" s="9">
        <v>0.0</v>
      </c>
      <c r="Q59" s="9">
        <v>0.0</v>
      </c>
      <c r="R59" s="4"/>
      <c r="S59" s="46"/>
      <c r="T59" s="4"/>
      <c r="U59" s="4"/>
      <c r="V59" s="4"/>
      <c r="W59" s="4"/>
      <c r="X59" s="4"/>
      <c r="Y59" s="4"/>
      <c r="Z59" s="4"/>
    </row>
    <row r="60" ht="15.75" customHeight="1">
      <c r="A60" s="8">
        <f>Kontoplan!B50</f>
        <v>7320</v>
      </c>
      <c r="B60" s="8" t="str">
        <f>Kontoplan!C50</f>
        <v>Markedsføring</v>
      </c>
      <c r="C60" s="9"/>
      <c r="D60" s="9"/>
      <c r="E60" s="16">
        <f t="shared" si="3"/>
        <v>870</v>
      </c>
      <c r="F60" s="9">
        <v>0.0</v>
      </c>
      <c r="G60" s="9">
        <v>0.0</v>
      </c>
      <c r="H60" s="9">
        <v>0.0</v>
      </c>
      <c r="I60" s="9">
        <v>0.0</v>
      </c>
      <c r="J60" s="9">
        <v>0.0</v>
      </c>
      <c r="K60" s="9">
        <v>0.0</v>
      </c>
      <c r="L60" s="9">
        <v>0.0</v>
      </c>
      <c r="M60" s="9">
        <v>0.0</v>
      </c>
      <c r="N60" s="9">
        <v>870.0</v>
      </c>
      <c r="O60" s="9">
        <v>0.0</v>
      </c>
      <c r="P60" s="9">
        <v>0.0</v>
      </c>
      <c r="Q60" s="9">
        <v>0.0</v>
      </c>
      <c r="R60" s="4"/>
      <c r="S60" s="46"/>
      <c r="T60" s="4"/>
      <c r="U60" s="4"/>
      <c r="V60" s="4"/>
      <c r="W60" s="4"/>
      <c r="X60" s="4"/>
      <c r="Y60" s="4"/>
      <c r="Z60" s="4"/>
    </row>
    <row r="61" ht="15.75" customHeight="1">
      <c r="A61" s="8">
        <f>Kontoplan!B51</f>
        <v>7350</v>
      </c>
      <c r="B61" s="8" t="str">
        <f>Kontoplan!C51</f>
        <v>Representasjon</v>
      </c>
      <c r="C61" s="9"/>
      <c r="D61" s="9"/>
      <c r="E61" s="16">
        <f t="shared" si="3"/>
        <v>0</v>
      </c>
      <c r="F61" s="9">
        <v>0.0</v>
      </c>
      <c r="G61" s="9">
        <v>0.0</v>
      </c>
      <c r="H61" s="9">
        <v>0.0</v>
      </c>
      <c r="I61" s="9">
        <v>0.0</v>
      </c>
      <c r="J61" s="9">
        <v>0.0</v>
      </c>
      <c r="K61" s="9">
        <v>0.0</v>
      </c>
      <c r="L61" s="9">
        <v>0.0</v>
      </c>
      <c r="M61" s="9">
        <v>0.0</v>
      </c>
      <c r="N61" s="9">
        <v>0.0</v>
      </c>
      <c r="O61" s="9">
        <v>0.0</v>
      </c>
      <c r="P61" s="9">
        <v>0.0</v>
      </c>
      <c r="Q61" s="9">
        <v>0.0</v>
      </c>
      <c r="R61" s="4"/>
      <c r="S61" s="46"/>
      <c r="T61" s="4"/>
      <c r="U61" s="4"/>
      <c r="V61" s="4"/>
      <c r="W61" s="4"/>
      <c r="X61" s="4"/>
      <c r="Y61" s="4"/>
      <c r="Z61" s="4"/>
    </row>
    <row r="62" ht="15.75" customHeight="1">
      <c r="A62" s="8">
        <f>Kontoplan!B52</f>
        <v>7401</v>
      </c>
      <c r="B62" s="8" t="str">
        <f>Kontoplan!C52</f>
        <v>Bot</v>
      </c>
      <c r="C62" s="9"/>
      <c r="D62" s="9"/>
      <c r="E62" s="16">
        <f t="shared" si="3"/>
        <v>0</v>
      </c>
      <c r="F62" s="9">
        <v>0.0</v>
      </c>
      <c r="G62" s="9">
        <v>0.0</v>
      </c>
      <c r="H62" s="9">
        <v>0.0</v>
      </c>
      <c r="I62" s="9">
        <v>0.0</v>
      </c>
      <c r="J62" s="9">
        <v>0.0</v>
      </c>
      <c r="K62" s="9">
        <v>0.0</v>
      </c>
      <c r="L62" s="9">
        <v>0.0</v>
      </c>
      <c r="M62" s="9">
        <v>0.0</v>
      </c>
      <c r="N62" s="9">
        <v>0.0</v>
      </c>
      <c r="O62" s="9">
        <v>0.0</v>
      </c>
      <c r="P62" s="9">
        <v>0.0</v>
      </c>
      <c r="Q62" s="9">
        <v>0.0</v>
      </c>
      <c r="R62" s="4"/>
      <c r="S62" s="46"/>
      <c r="T62" s="4"/>
      <c r="U62" s="4"/>
      <c r="V62" s="4"/>
      <c r="W62" s="4"/>
      <c r="X62" s="4"/>
      <c r="Y62" s="4"/>
      <c r="Z62" s="4"/>
    </row>
    <row r="63" ht="15.75" customHeight="1">
      <c r="A63" s="8">
        <f>Kontoplan!B53</f>
        <v>7410</v>
      </c>
      <c r="B63" s="8" t="str">
        <f>Kontoplan!C53</f>
        <v>Kontingent</v>
      </c>
      <c r="C63" s="9"/>
      <c r="D63" s="9"/>
      <c r="E63" s="16">
        <f t="shared" si="3"/>
        <v>0</v>
      </c>
      <c r="F63" s="9">
        <v>0.0</v>
      </c>
      <c r="G63" s="9">
        <v>0.0</v>
      </c>
      <c r="H63" s="9">
        <v>0.0</v>
      </c>
      <c r="I63" s="9">
        <v>0.0</v>
      </c>
      <c r="J63" s="9">
        <v>0.0</v>
      </c>
      <c r="K63" s="9">
        <v>0.0</v>
      </c>
      <c r="L63" s="9">
        <v>0.0</v>
      </c>
      <c r="M63" s="9">
        <v>0.0</v>
      </c>
      <c r="N63" s="9">
        <v>0.0</v>
      </c>
      <c r="O63" s="9">
        <v>0.0</v>
      </c>
      <c r="P63" s="9">
        <v>0.0</v>
      </c>
      <c r="Q63" s="9">
        <v>0.0</v>
      </c>
      <c r="R63" s="4"/>
      <c r="S63" s="46"/>
      <c r="T63" s="4"/>
      <c r="U63" s="4"/>
      <c r="V63" s="4"/>
      <c r="W63" s="4"/>
      <c r="X63" s="4"/>
      <c r="Y63" s="4"/>
      <c r="Z63" s="4"/>
    </row>
    <row r="64" ht="15.75" customHeight="1">
      <c r="A64" s="8">
        <f>Kontoplan!B54</f>
        <v>7430</v>
      </c>
      <c r="B64" s="8" t="str">
        <f>Kontoplan!C54</f>
        <v>Gave</v>
      </c>
      <c r="C64" s="9"/>
      <c r="D64" s="9"/>
      <c r="E64" s="16">
        <f t="shared" si="3"/>
        <v>0</v>
      </c>
      <c r="F64" s="9">
        <v>0.0</v>
      </c>
      <c r="G64" s="9">
        <v>0.0</v>
      </c>
      <c r="H64" s="9">
        <v>0.0</v>
      </c>
      <c r="I64" s="9">
        <v>0.0</v>
      </c>
      <c r="J64" s="9">
        <v>0.0</v>
      </c>
      <c r="K64" s="9">
        <v>0.0</v>
      </c>
      <c r="L64" s="9">
        <v>0.0</v>
      </c>
      <c r="M64" s="9">
        <v>0.0</v>
      </c>
      <c r="N64" s="9">
        <v>0.0</v>
      </c>
      <c r="O64" s="9">
        <v>0.0</v>
      </c>
      <c r="P64" s="9">
        <v>0.0</v>
      </c>
      <c r="Q64" s="9">
        <v>0.0</v>
      </c>
      <c r="R64" s="4"/>
      <c r="S64" s="46"/>
      <c r="T64" s="4"/>
      <c r="U64" s="4"/>
      <c r="V64" s="4"/>
      <c r="W64" s="4"/>
      <c r="X64" s="4"/>
      <c r="Y64" s="4"/>
      <c r="Z64" s="4"/>
    </row>
    <row r="65" ht="15.75" customHeight="1">
      <c r="A65" s="8">
        <f>Kontoplan!B55</f>
        <v>7500</v>
      </c>
      <c r="B65" s="8" t="str">
        <f>Kontoplan!C55</f>
        <v>Forsikringspremie</v>
      </c>
      <c r="C65" s="9"/>
      <c r="D65" s="9"/>
      <c r="E65" s="16">
        <f t="shared" si="3"/>
        <v>0</v>
      </c>
      <c r="F65" s="9">
        <v>0.0</v>
      </c>
      <c r="G65" s="9">
        <v>0.0</v>
      </c>
      <c r="H65" s="9">
        <v>0.0</v>
      </c>
      <c r="I65" s="9">
        <v>0.0</v>
      </c>
      <c r="J65" s="9">
        <v>0.0</v>
      </c>
      <c r="K65" s="9">
        <v>0.0</v>
      </c>
      <c r="L65" s="9">
        <v>0.0</v>
      </c>
      <c r="M65" s="9">
        <v>0.0</v>
      </c>
      <c r="N65" s="9">
        <v>0.0</v>
      </c>
      <c r="O65" s="9">
        <v>0.0</v>
      </c>
      <c r="P65" s="9">
        <v>0.0</v>
      </c>
      <c r="Q65" s="9">
        <v>0.0</v>
      </c>
      <c r="R65" s="4"/>
      <c r="S65" s="46"/>
      <c r="T65" s="4"/>
      <c r="U65" s="4"/>
      <c r="V65" s="4"/>
      <c r="W65" s="4"/>
      <c r="X65" s="4"/>
      <c r="Y65" s="4"/>
      <c r="Z65" s="4"/>
    </row>
    <row r="66" ht="15.75" customHeight="1">
      <c r="A66" s="8">
        <f>Kontoplan!B56</f>
        <v>7770</v>
      </c>
      <c r="B66" s="8" t="str">
        <f>Kontoplan!C56</f>
        <v>Bank og kortgebyr</v>
      </c>
      <c r="C66" s="9"/>
      <c r="D66" s="9"/>
      <c r="E66" s="16">
        <f t="shared" si="3"/>
        <v>0</v>
      </c>
      <c r="F66" s="9">
        <v>0.0</v>
      </c>
      <c r="G66" s="9">
        <v>0.0</v>
      </c>
      <c r="H66" s="9">
        <v>0.0</v>
      </c>
      <c r="I66" s="9">
        <v>0.0</v>
      </c>
      <c r="J66" s="9">
        <v>0.0</v>
      </c>
      <c r="K66" s="9">
        <v>0.0</v>
      </c>
      <c r="L66" s="9">
        <v>0.0</v>
      </c>
      <c r="M66" s="9">
        <v>0.0</v>
      </c>
      <c r="N66" s="9">
        <v>0.0</v>
      </c>
      <c r="O66" s="9">
        <v>0.0</v>
      </c>
      <c r="P66" s="9">
        <v>0.0</v>
      </c>
      <c r="Q66" s="9">
        <v>0.0</v>
      </c>
      <c r="R66" s="4"/>
      <c r="S66" s="46"/>
      <c r="T66" s="4"/>
      <c r="U66" s="4"/>
      <c r="V66" s="4"/>
      <c r="W66" s="4"/>
      <c r="X66" s="4"/>
      <c r="Y66" s="4"/>
      <c r="Z66" s="4"/>
    </row>
    <row r="67" ht="15.75" customHeight="1">
      <c r="A67" s="8">
        <f>Kontoplan!B57</f>
        <v>7791</v>
      </c>
      <c r="B67" s="8" t="str">
        <f>Kontoplan!C57</f>
        <v>Internstøtte grupper</v>
      </c>
      <c r="C67" s="9"/>
      <c r="D67" s="9"/>
      <c r="E67" s="16">
        <f t="shared" si="3"/>
        <v>0</v>
      </c>
      <c r="F67" s="9">
        <v>0.0</v>
      </c>
      <c r="G67" s="9">
        <v>0.0</v>
      </c>
      <c r="H67" s="9">
        <v>0.0</v>
      </c>
      <c r="I67" s="9">
        <v>0.0</v>
      </c>
      <c r="J67" s="9">
        <v>0.0</v>
      </c>
      <c r="K67" s="9">
        <v>0.0</v>
      </c>
      <c r="L67" s="9">
        <v>0.0</v>
      </c>
      <c r="M67" s="9">
        <v>0.0</v>
      </c>
      <c r="N67" s="9">
        <v>0.0</v>
      </c>
      <c r="O67" s="9">
        <v>0.0</v>
      </c>
      <c r="P67" s="9">
        <v>0.0</v>
      </c>
      <c r="Q67" s="9">
        <v>0.0</v>
      </c>
      <c r="R67" s="4"/>
      <c r="S67" s="46"/>
      <c r="T67" s="4"/>
      <c r="U67" s="4"/>
      <c r="V67" s="4"/>
      <c r="W67" s="4"/>
      <c r="X67" s="4"/>
      <c r="Y67" s="4"/>
      <c r="Z67" s="4"/>
    </row>
    <row r="68" ht="15.75" customHeight="1">
      <c r="A68" s="8">
        <f>Kontoplan!B58</f>
        <v>8050</v>
      </c>
      <c r="B68" s="8" t="str">
        <f>Kontoplan!C58</f>
        <v>Annen renteinntekt</v>
      </c>
      <c r="C68" s="9"/>
      <c r="D68" s="9"/>
      <c r="E68" s="16">
        <f t="shared" si="3"/>
        <v>0</v>
      </c>
      <c r="F68" s="9">
        <v>0.0</v>
      </c>
      <c r="G68" s="9">
        <v>0.0</v>
      </c>
      <c r="H68" s="9">
        <v>0.0</v>
      </c>
      <c r="I68" s="9">
        <v>0.0</v>
      </c>
      <c r="J68" s="9">
        <v>0.0</v>
      </c>
      <c r="K68" s="9">
        <v>0.0</v>
      </c>
      <c r="L68" s="9">
        <v>0.0</v>
      </c>
      <c r="M68" s="9">
        <v>0.0</v>
      </c>
      <c r="N68" s="9">
        <v>0.0</v>
      </c>
      <c r="O68" s="9">
        <v>0.0</v>
      </c>
      <c r="P68" s="9">
        <v>0.0</v>
      </c>
      <c r="Q68" s="9">
        <v>0.0</v>
      </c>
      <c r="R68" s="4"/>
      <c r="S68" s="46"/>
      <c r="T68" s="4"/>
      <c r="U68" s="4"/>
      <c r="V68" s="4"/>
      <c r="W68" s="4"/>
      <c r="X68" s="4"/>
      <c r="Y68" s="4"/>
      <c r="Z68" s="4"/>
    </row>
    <row r="69" ht="15.75" customHeight="1">
      <c r="A69" s="8">
        <f>Kontoplan!B59</f>
        <v>8150</v>
      </c>
      <c r="B69" s="8" t="str">
        <f>Kontoplan!C59</f>
        <v>Annen rentekostnad</v>
      </c>
      <c r="C69" s="9"/>
      <c r="D69" s="9"/>
      <c r="E69" s="16">
        <f t="shared" si="3"/>
        <v>0</v>
      </c>
      <c r="F69" s="9">
        <v>0.0</v>
      </c>
      <c r="G69" s="9">
        <v>0.0</v>
      </c>
      <c r="H69" s="9">
        <v>0.0</v>
      </c>
      <c r="I69" s="9">
        <v>0.0</v>
      </c>
      <c r="J69" s="9">
        <v>0.0</v>
      </c>
      <c r="K69" s="9">
        <v>0.0</v>
      </c>
      <c r="L69" s="9">
        <v>0.0</v>
      </c>
      <c r="M69" s="9">
        <v>0.0</v>
      </c>
      <c r="N69" s="9">
        <v>0.0</v>
      </c>
      <c r="O69" s="9">
        <v>0.0</v>
      </c>
      <c r="P69" s="9">
        <v>0.0</v>
      </c>
      <c r="Q69" s="9">
        <v>0.0</v>
      </c>
      <c r="R69" s="4"/>
      <c r="S69" s="46"/>
      <c r="T69" s="4"/>
      <c r="U69" s="4"/>
      <c r="V69" s="4"/>
      <c r="W69" s="4"/>
      <c r="X69" s="4"/>
      <c r="Y69" s="4"/>
      <c r="Z69" s="4"/>
    </row>
    <row r="70" ht="15.75" customHeight="1">
      <c r="A70" s="8">
        <f>Kontoplan!B60</f>
        <v>8170</v>
      </c>
      <c r="B70" s="8" t="str">
        <f>Kontoplan!C60</f>
        <v>Annen finanskostnad</v>
      </c>
      <c r="C70" s="9"/>
      <c r="D70" s="9"/>
      <c r="E70" s="16">
        <f t="shared" si="3"/>
        <v>0</v>
      </c>
      <c r="F70" s="9">
        <v>0.0</v>
      </c>
      <c r="G70" s="9">
        <v>0.0</v>
      </c>
      <c r="H70" s="9">
        <v>0.0</v>
      </c>
      <c r="I70" s="9">
        <v>0.0</v>
      </c>
      <c r="J70" s="9">
        <v>0.0</v>
      </c>
      <c r="K70" s="9">
        <v>0.0</v>
      </c>
      <c r="L70" s="9">
        <v>0.0</v>
      </c>
      <c r="M70" s="9">
        <v>0.0</v>
      </c>
      <c r="N70" s="9">
        <v>0.0</v>
      </c>
      <c r="O70" s="9">
        <v>0.0</v>
      </c>
      <c r="P70" s="9">
        <v>0.0</v>
      </c>
      <c r="Q70" s="9">
        <v>0.0</v>
      </c>
      <c r="R70" s="4"/>
      <c r="S70" s="46"/>
      <c r="T70" s="4"/>
      <c r="U70" s="4"/>
      <c r="V70" s="4"/>
      <c r="W70" s="4"/>
      <c r="X70" s="4"/>
      <c r="Y70" s="4"/>
      <c r="Z70" s="4"/>
    </row>
    <row r="71" ht="15.75" customHeight="1">
      <c r="A71" s="4"/>
      <c r="B71" s="4"/>
      <c r="C71" s="12"/>
      <c r="D71" s="12"/>
      <c r="E71" s="12"/>
      <c r="F71" s="12"/>
      <c r="G71" s="12"/>
      <c r="H71" s="12"/>
      <c r="I71" s="12"/>
      <c r="J71" s="12"/>
      <c r="K71" s="12"/>
      <c r="L71" s="12"/>
      <c r="M71" s="12"/>
      <c r="N71" s="12"/>
      <c r="O71" s="12"/>
      <c r="P71" s="12"/>
      <c r="Q71" s="12"/>
      <c r="R71" s="4"/>
      <c r="S71" s="4"/>
      <c r="T71" s="4"/>
      <c r="U71" s="4"/>
      <c r="V71" s="4"/>
      <c r="W71" s="4"/>
      <c r="X71" s="4"/>
      <c r="Y71" s="4"/>
      <c r="Z71" s="4"/>
    </row>
    <row r="72" ht="15.75" customHeight="1">
      <c r="A72" s="13" t="s">
        <v>32</v>
      </c>
      <c r="B72" s="14"/>
      <c r="C72" s="15">
        <f t="shared" ref="C72:Q72" si="4">SUM(C39:C71)</f>
        <v>0</v>
      </c>
      <c r="D72" s="15">
        <f t="shared" si="4"/>
        <v>0</v>
      </c>
      <c r="E72" s="16">
        <f t="shared" si="4"/>
        <v>119100</v>
      </c>
      <c r="F72" s="15">
        <f t="shared" si="4"/>
        <v>0</v>
      </c>
      <c r="G72" s="15">
        <f t="shared" si="4"/>
        <v>36148</v>
      </c>
      <c r="H72" s="15">
        <f t="shared" si="4"/>
        <v>36300</v>
      </c>
      <c r="I72" s="15">
        <f t="shared" si="4"/>
        <v>0</v>
      </c>
      <c r="J72" s="15">
        <f t="shared" si="4"/>
        <v>0</v>
      </c>
      <c r="K72" s="15">
        <f t="shared" si="4"/>
        <v>3134</v>
      </c>
      <c r="L72" s="15">
        <f t="shared" si="4"/>
        <v>0</v>
      </c>
      <c r="M72" s="15">
        <f t="shared" si="4"/>
        <v>1148</v>
      </c>
      <c r="N72" s="15">
        <f t="shared" si="4"/>
        <v>3870</v>
      </c>
      <c r="O72" s="15">
        <f t="shared" si="4"/>
        <v>28000</v>
      </c>
      <c r="P72" s="15">
        <f t="shared" si="4"/>
        <v>0</v>
      </c>
      <c r="Q72" s="15">
        <f t="shared" si="4"/>
        <v>10500</v>
      </c>
      <c r="R72" s="4"/>
      <c r="S72" s="46"/>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13" t="s">
        <v>33</v>
      </c>
      <c r="B74" s="14"/>
      <c r="C74" s="15">
        <f t="shared" ref="C74:Q74" si="5">C32+C72</f>
        <v>0</v>
      </c>
      <c r="D74" s="15">
        <f t="shared" si="5"/>
        <v>0</v>
      </c>
      <c r="E74" s="16">
        <f t="shared" si="5"/>
        <v>0</v>
      </c>
      <c r="F74" s="15">
        <f t="shared" si="5"/>
        <v>-38500</v>
      </c>
      <c r="G74" s="15">
        <f t="shared" si="5"/>
        <v>36148</v>
      </c>
      <c r="H74" s="15">
        <f t="shared" si="5"/>
        <v>1200</v>
      </c>
      <c r="I74" s="15">
        <f t="shared" si="5"/>
        <v>0</v>
      </c>
      <c r="J74" s="15">
        <f t="shared" si="5"/>
        <v>0</v>
      </c>
      <c r="K74" s="15">
        <f t="shared" si="5"/>
        <v>3134</v>
      </c>
      <c r="L74" s="15">
        <f t="shared" si="5"/>
        <v>0</v>
      </c>
      <c r="M74" s="15">
        <f t="shared" si="5"/>
        <v>1148</v>
      </c>
      <c r="N74" s="15">
        <f t="shared" si="5"/>
        <v>3870</v>
      </c>
      <c r="O74" s="15">
        <f t="shared" si="5"/>
        <v>-7000</v>
      </c>
      <c r="P74" s="15">
        <f t="shared" si="5"/>
        <v>0</v>
      </c>
      <c r="Q74" s="15">
        <f t="shared" si="5"/>
        <v>0</v>
      </c>
      <c r="R74" s="4"/>
      <c r="S74" s="46"/>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paperSize="9" orientation="portrait"/>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1.0" topLeftCell="C2" activePane="bottomRight" state="frozen"/>
      <selection activeCell="C1" sqref="C1" pane="topRight"/>
      <selection activeCell="A2" sqref="A2" pane="bottomLeft"/>
      <selection activeCell="C2" sqref="C2" pane="bottomRight"/>
    </sheetView>
  </sheetViews>
  <sheetFormatPr customHeight="1" defaultColWidth="11.22" defaultRowHeight="15.0"/>
  <cols>
    <col customWidth="1" min="1" max="1" width="10.78"/>
    <col customWidth="1" min="2" max="2" width="24.78"/>
    <col customWidth="1" min="3" max="5" width="12.44"/>
    <col customWidth="1" min="6" max="17" width="10.0"/>
    <col customWidth="1" min="18" max="18" width="2.67"/>
    <col customWidth="1" min="19" max="19" width="83.33"/>
    <col customWidth="1" min="20" max="26" width="10.56"/>
  </cols>
  <sheetData>
    <row r="1" ht="15.75" customHeight="1">
      <c r="A1" s="19" t="s">
        <v>171</v>
      </c>
      <c r="B1" s="20"/>
      <c r="C1" s="20"/>
      <c r="D1" s="20"/>
      <c r="E1" s="20"/>
      <c r="F1" s="20"/>
      <c r="G1" s="20"/>
      <c r="H1" s="20"/>
      <c r="I1" s="20"/>
      <c r="J1" s="20"/>
      <c r="K1" s="20"/>
      <c r="L1" s="20"/>
      <c r="M1" s="20"/>
      <c r="N1" s="20"/>
      <c r="O1" s="20"/>
      <c r="P1" s="20"/>
      <c r="Q1" s="20"/>
      <c r="R1" s="20"/>
      <c r="S1" s="20"/>
      <c r="T1" s="4"/>
      <c r="U1" s="4"/>
      <c r="V1" s="4"/>
      <c r="W1" s="4"/>
      <c r="X1" s="4"/>
      <c r="Y1" s="4"/>
      <c r="Z1" s="4"/>
    </row>
    <row r="2" ht="15.75" customHeight="1">
      <c r="A2" s="21"/>
      <c r="T2" s="4"/>
      <c r="U2" s="4"/>
      <c r="V2" s="4"/>
      <c r="W2" s="4"/>
      <c r="X2" s="4"/>
      <c r="Y2" s="4"/>
      <c r="Z2" s="4"/>
    </row>
    <row r="3" ht="15.75" customHeight="1">
      <c r="A3" s="21"/>
      <c r="T3" s="4"/>
      <c r="U3" s="4"/>
      <c r="V3" s="4"/>
      <c r="W3" s="4"/>
      <c r="X3" s="4"/>
      <c r="Y3" s="4"/>
      <c r="Z3" s="4"/>
    </row>
    <row r="4" ht="15.75" customHeight="1">
      <c r="A4" s="47" t="str">
        <f>Forside!B4</f>
        <v>BI Athletics</v>
      </c>
      <c r="B4" s="20"/>
      <c r="C4" s="20"/>
      <c r="D4" s="20"/>
      <c r="E4" s="20"/>
      <c r="F4" s="20"/>
      <c r="G4" s="20"/>
      <c r="H4" s="20"/>
      <c r="I4" s="20"/>
      <c r="J4" s="20"/>
      <c r="K4" s="20"/>
      <c r="L4" s="20"/>
      <c r="M4" s="20"/>
      <c r="N4" s="20"/>
      <c r="O4" s="20"/>
      <c r="P4" s="20"/>
      <c r="Q4" s="20"/>
      <c r="R4" s="20"/>
      <c r="S4" s="20"/>
      <c r="T4" s="4"/>
      <c r="U4" s="4"/>
      <c r="V4" s="4"/>
      <c r="W4" s="4"/>
      <c r="X4" s="4"/>
      <c r="Y4" s="4"/>
      <c r="Z4" s="4"/>
    </row>
    <row r="5" ht="15.75" customHeight="1">
      <c r="A5" s="21"/>
      <c r="T5" s="4"/>
      <c r="U5" s="4"/>
      <c r="V5" s="4"/>
      <c r="W5" s="4"/>
      <c r="X5" s="4"/>
      <c r="Y5" s="4"/>
      <c r="Z5" s="4"/>
    </row>
    <row r="6" ht="15.75" customHeight="1">
      <c r="A6" s="21"/>
      <c r="T6" s="4"/>
      <c r="U6" s="4"/>
      <c r="V6" s="4"/>
      <c r="W6" s="4"/>
      <c r="X6" s="4"/>
      <c r="Y6" s="4"/>
      <c r="Z6" s="4"/>
    </row>
    <row r="7" ht="15.75" customHeight="1">
      <c r="A7" s="48" t="s">
        <v>162</v>
      </c>
      <c r="B7" s="2"/>
      <c r="C7" s="2"/>
      <c r="D7" s="2"/>
      <c r="E7" s="2"/>
      <c r="F7" s="2"/>
      <c r="G7" s="2"/>
      <c r="H7" s="2"/>
      <c r="I7" s="2"/>
      <c r="J7" s="2"/>
      <c r="K7" s="2"/>
      <c r="L7" s="2"/>
      <c r="M7" s="2"/>
      <c r="N7" s="2"/>
      <c r="O7" s="2"/>
      <c r="P7" s="2"/>
      <c r="Q7" s="2"/>
      <c r="R7" s="2"/>
      <c r="S7" s="2"/>
      <c r="T7" s="4"/>
      <c r="U7" s="4"/>
      <c r="V7" s="4"/>
      <c r="W7" s="4"/>
      <c r="X7" s="4"/>
      <c r="Y7" s="4"/>
      <c r="Z7" s="4"/>
    </row>
    <row r="8" ht="15.75" customHeight="1">
      <c r="A8" s="49" t="str">
        <f>MID(CELL("filename",A1),FIND("]",CELL("filename",A1))+1,255)</f>
        <v>#VALUE!</v>
      </c>
      <c r="B8" s="2"/>
      <c r="C8" s="2"/>
      <c r="D8" s="2"/>
      <c r="E8" s="2"/>
      <c r="F8" s="2"/>
      <c r="G8" s="2"/>
      <c r="H8" s="2"/>
      <c r="I8" s="2"/>
      <c r="J8" s="2"/>
      <c r="K8" s="2"/>
      <c r="L8" s="2"/>
      <c r="M8" s="2"/>
      <c r="N8" s="2"/>
      <c r="O8" s="2"/>
      <c r="P8" s="2"/>
      <c r="Q8" s="2"/>
      <c r="R8" s="2"/>
      <c r="S8" s="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5" t="s">
        <v>2</v>
      </c>
      <c r="B10" s="2"/>
      <c r="C10" s="2"/>
      <c r="D10" s="2"/>
      <c r="E10" s="2"/>
      <c r="F10" s="2"/>
      <c r="G10" s="2"/>
      <c r="H10" s="2"/>
      <c r="I10" s="2"/>
      <c r="J10" s="2"/>
      <c r="K10" s="2"/>
      <c r="L10" s="2"/>
      <c r="M10" s="2"/>
      <c r="N10" s="2"/>
      <c r="O10" s="2"/>
      <c r="P10" s="2"/>
      <c r="Q10" s="2"/>
      <c r="R10" s="2"/>
      <c r="S10" s="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6" t="s">
        <v>3</v>
      </c>
      <c r="B12" s="6" t="s">
        <v>4</v>
      </c>
      <c r="C12" s="6" t="s">
        <v>5</v>
      </c>
      <c r="D12" s="6" t="s">
        <v>6</v>
      </c>
      <c r="E12" s="7" t="s">
        <v>7</v>
      </c>
      <c r="F12" s="6" t="s">
        <v>172</v>
      </c>
      <c r="G12" s="6" t="s">
        <v>173</v>
      </c>
      <c r="H12" s="6" t="s">
        <v>174</v>
      </c>
      <c r="I12" s="6" t="s">
        <v>175</v>
      </c>
      <c r="J12" s="6" t="s">
        <v>176</v>
      </c>
      <c r="K12" s="6" t="s">
        <v>177</v>
      </c>
      <c r="L12" s="6" t="s">
        <v>178</v>
      </c>
      <c r="M12" s="6" t="s">
        <v>179</v>
      </c>
      <c r="N12" s="6" t="s">
        <v>180</v>
      </c>
      <c r="O12" s="6" t="s">
        <v>181</v>
      </c>
      <c r="P12" s="6" t="s">
        <v>182</v>
      </c>
      <c r="Q12" s="6" t="s">
        <v>183</v>
      </c>
      <c r="R12" s="45"/>
      <c r="S12" s="6" t="s">
        <v>184</v>
      </c>
      <c r="T12" s="4"/>
      <c r="U12" s="4"/>
      <c r="V12" s="4"/>
      <c r="W12" s="4"/>
      <c r="X12" s="4"/>
      <c r="Y12" s="4"/>
      <c r="Z12" s="4"/>
    </row>
    <row r="13" ht="15.75" customHeight="1">
      <c r="A13" s="8">
        <f>Kontoplan!B11</f>
        <v>3000</v>
      </c>
      <c r="B13" s="8" t="str">
        <f>Kontoplan!C11</f>
        <v>Salgsinntekter, avgiftspliktig</v>
      </c>
      <c r="C13" s="9"/>
      <c r="D13" s="9"/>
      <c r="E13" s="16">
        <f t="shared" ref="E13:E30" si="1">SUM(F13:Q13)</f>
        <v>0</v>
      </c>
      <c r="F13" s="9">
        <v>0.0</v>
      </c>
      <c r="G13" s="9">
        <v>0.0</v>
      </c>
      <c r="H13" s="9">
        <v>0.0</v>
      </c>
      <c r="I13" s="9">
        <v>0.0</v>
      </c>
      <c r="J13" s="9">
        <v>0.0</v>
      </c>
      <c r="K13" s="9">
        <v>0.0</v>
      </c>
      <c r="L13" s="9">
        <v>0.0</v>
      </c>
      <c r="M13" s="9">
        <v>0.0</v>
      </c>
      <c r="N13" s="9">
        <v>0.0</v>
      </c>
      <c r="O13" s="9">
        <v>0.0</v>
      </c>
      <c r="P13" s="9">
        <v>0.0</v>
      </c>
      <c r="Q13" s="9">
        <v>0.0</v>
      </c>
      <c r="R13" s="4"/>
      <c r="S13" s="46"/>
      <c r="T13" s="4"/>
      <c r="U13" s="4"/>
      <c r="V13" s="4"/>
      <c r="W13" s="4"/>
      <c r="X13" s="4"/>
      <c r="Y13" s="4"/>
      <c r="Z13" s="4"/>
    </row>
    <row r="14" ht="15.75" customHeight="1">
      <c r="A14" s="8">
        <f>Kontoplan!B12</f>
        <v>3009</v>
      </c>
      <c r="B14" s="8" t="str">
        <f>Kontoplan!C12</f>
        <v>Sponsorinntekt</v>
      </c>
      <c r="C14" s="9"/>
      <c r="D14" s="9"/>
      <c r="E14" s="16">
        <f t="shared" si="1"/>
        <v>0</v>
      </c>
      <c r="F14" s="9">
        <v>0.0</v>
      </c>
      <c r="G14" s="9">
        <v>0.0</v>
      </c>
      <c r="H14" s="9">
        <v>0.0</v>
      </c>
      <c r="I14" s="9">
        <v>0.0</v>
      </c>
      <c r="J14" s="9">
        <v>0.0</v>
      </c>
      <c r="K14" s="9">
        <v>0.0</v>
      </c>
      <c r="L14" s="9">
        <v>0.0</v>
      </c>
      <c r="M14" s="9">
        <v>0.0</v>
      </c>
      <c r="N14" s="9">
        <v>0.0</v>
      </c>
      <c r="O14" s="9">
        <v>0.0</v>
      </c>
      <c r="P14" s="9">
        <v>0.0</v>
      </c>
      <c r="Q14" s="9">
        <v>0.0</v>
      </c>
      <c r="R14" s="4"/>
      <c r="S14" s="46"/>
      <c r="T14" s="4"/>
      <c r="U14" s="4"/>
      <c r="V14" s="4"/>
      <c r="W14" s="4"/>
      <c r="X14" s="4"/>
      <c r="Y14" s="4"/>
      <c r="Z14" s="4"/>
    </row>
    <row r="15" ht="15.75" customHeight="1">
      <c r="A15" s="8">
        <f>Kontoplan!B13</f>
        <v>3100</v>
      </c>
      <c r="B15" s="8" t="str">
        <f>Kontoplan!C13</f>
        <v>Salgsinntekter, avgiftsfri</v>
      </c>
      <c r="C15" s="9"/>
      <c r="D15" s="9"/>
      <c r="E15" s="16">
        <f t="shared" si="1"/>
        <v>-65305</v>
      </c>
      <c r="F15" s="9">
        <v>-13805.0</v>
      </c>
      <c r="G15" s="9">
        <v>0.0</v>
      </c>
      <c r="H15" s="9">
        <v>-16500.0</v>
      </c>
      <c r="I15" s="9">
        <v>0.0</v>
      </c>
      <c r="J15" s="9">
        <v>0.0</v>
      </c>
      <c r="K15" s="9">
        <v>0.0</v>
      </c>
      <c r="L15" s="9">
        <v>0.0</v>
      </c>
      <c r="M15" s="9">
        <v>0.0</v>
      </c>
      <c r="N15" s="9">
        <v>0.0</v>
      </c>
      <c r="O15" s="9">
        <v>-24500.0</v>
      </c>
      <c r="P15" s="9">
        <v>0.0</v>
      </c>
      <c r="Q15" s="9">
        <v>-10500.0</v>
      </c>
      <c r="R15" s="4"/>
      <c r="S15" s="46"/>
      <c r="T15" s="4"/>
      <c r="U15" s="4"/>
      <c r="V15" s="4"/>
      <c r="W15" s="4"/>
      <c r="X15" s="4"/>
      <c r="Y15" s="4"/>
      <c r="Z15" s="4"/>
    </row>
    <row r="16" ht="15.75" customHeight="1">
      <c r="A16" s="8">
        <f>Kontoplan!B14</f>
        <v>3101</v>
      </c>
      <c r="B16" s="8" t="str">
        <f>Kontoplan!C14</f>
        <v>Dugnad</v>
      </c>
      <c r="C16" s="9"/>
      <c r="D16" s="9"/>
      <c r="E16" s="16">
        <f t="shared" si="1"/>
        <v>0</v>
      </c>
      <c r="F16" s="9">
        <v>0.0</v>
      </c>
      <c r="G16" s="9">
        <v>0.0</v>
      </c>
      <c r="H16" s="9">
        <v>0.0</v>
      </c>
      <c r="I16" s="9">
        <v>0.0</v>
      </c>
      <c r="J16" s="9">
        <v>0.0</v>
      </c>
      <c r="K16" s="9">
        <v>0.0</v>
      </c>
      <c r="L16" s="9">
        <v>0.0</v>
      </c>
      <c r="M16" s="9">
        <v>0.0</v>
      </c>
      <c r="N16" s="9">
        <v>0.0</v>
      </c>
      <c r="O16" s="9">
        <v>0.0</v>
      </c>
      <c r="P16" s="9">
        <v>0.0</v>
      </c>
      <c r="Q16" s="9">
        <v>0.0</v>
      </c>
      <c r="R16" s="4"/>
      <c r="S16" s="46"/>
      <c r="T16" s="4"/>
      <c r="U16" s="4"/>
      <c r="V16" s="4"/>
      <c r="W16" s="4"/>
      <c r="X16" s="4"/>
      <c r="Y16" s="4"/>
      <c r="Z16" s="4"/>
    </row>
    <row r="17" ht="15.75" customHeight="1">
      <c r="A17" s="8">
        <f>Kontoplan!B15</f>
        <v>3410</v>
      </c>
      <c r="B17" s="8" t="str">
        <f>Kontoplan!C15</f>
        <v>Tilskudd fra Oslo Kommune</v>
      </c>
      <c r="C17" s="9"/>
      <c r="D17" s="9"/>
      <c r="E17" s="16">
        <f t="shared" si="1"/>
        <v>0</v>
      </c>
      <c r="F17" s="9">
        <v>0.0</v>
      </c>
      <c r="G17" s="9">
        <v>0.0</v>
      </c>
      <c r="H17" s="9">
        <v>0.0</v>
      </c>
      <c r="I17" s="9">
        <v>0.0</v>
      </c>
      <c r="J17" s="9">
        <v>0.0</v>
      </c>
      <c r="K17" s="9">
        <v>0.0</v>
      </c>
      <c r="L17" s="9">
        <v>0.0</v>
      </c>
      <c r="M17" s="9">
        <v>0.0</v>
      </c>
      <c r="N17" s="9">
        <v>0.0</v>
      </c>
      <c r="O17" s="9">
        <v>0.0</v>
      </c>
      <c r="P17" s="9">
        <v>0.0</v>
      </c>
      <c r="Q17" s="9">
        <v>0.0</v>
      </c>
      <c r="R17" s="4"/>
      <c r="S17" s="46"/>
      <c r="T17" s="4"/>
      <c r="U17" s="4"/>
      <c r="V17" s="4"/>
      <c r="W17" s="4"/>
      <c r="X17" s="4"/>
      <c r="Y17" s="4"/>
      <c r="Z17" s="4"/>
    </row>
    <row r="18" ht="15.75" customHeight="1">
      <c r="A18" s="8">
        <f>Kontoplan!B16</f>
        <v>3420</v>
      </c>
      <c r="B18" s="8" t="str">
        <f>Kontoplan!C16</f>
        <v>Momskompensasjon</v>
      </c>
      <c r="C18" s="9"/>
      <c r="D18" s="9"/>
      <c r="E18" s="16">
        <f t="shared" si="1"/>
        <v>0</v>
      </c>
      <c r="F18" s="9">
        <v>0.0</v>
      </c>
      <c r="G18" s="9">
        <v>0.0</v>
      </c>
      <c r="H18" s="9">
        <v>0.0</v>
      </c>
      <c r="I18" s="9">
        <v>0.0</v>
      </c>
      <c r="J18" s="9">
        <v>0.0</v>
      </c>
      <c r="K18" s="9">
        <v>0.0</v>
      </c>
      <c r="L18" s="9">
        <v>0.0</v>
      </c>
      <c r="M18" s="9">
        <v>0.0</v>
      </c>
      <c r="N18" s="9">
        <v>0.0</v>
      </c>
      <c r="O18" s="9">
        <v>0.0</v>
      </c>
      <c r="P18" s="9">
        <v>0.0</v>
      </c>
      <c r="Q18" s="9">
        <v>0.0</v>
      </c>
      <c r="R18" s="4"/>
      <c r="S18" s="46"/>
      <c r="T18" s="4"/>
      <c r="U18" s="4"/>
      <c r="V18" s="4"/>
      <c r="W18" s="4"/>
      <c r="X18" s="4"/>
      <c r="Y18" s="4"/>
      <c r="Z18" s="4"/>
    </row>
    <row r="19" ht="15.75" customHeight="1">
      <c r="A19" s="8">
        <f>Kontoplan!B17</f>
        <v>3430</v>
      </c>
      <c r="B19" s="8" t="str">
        <f>Kontoplan!C17</f>
        <v>Grasrotandelen Norsk Tipping</v>
      </c>
      <c r="C19" s="9"/>
      <c r="D19" s="9"/>
      <c r="E19" s="16">
        <f t="shared" si="1"/>
        <v>0</v>
      </c>
      <c r="F19" s="9">
        <v>0.0</v>
      </c>
      <c r="G19" s="9">
        <v>0.0</v>
      </c>
      <c r="H19" s="9">
        <v>0.0</v>
      </c>
      <c r="I19" s="9">
        <v>0.0</v>
      </c>
      <c r="J19" s="9">
        <v>0.0</v>
      </c>
      <c r="K19" s="9">
        <v>0.0</v>
      </c>
      <c r="L19" s="9">
        <v>0.0</v>
      </c>
      <c r="M19" s="9">
        <v>0.0</v>
      </c>
      <c r="N19" s="9">
        <v>0.0</v>
      </c>
      <c r="O19" s="9">
        <v>0.0</v>
      </c>
      <c r="P19" s="9">
        <v>0.0</v>
      </c>
      <c r="Q19" s="9">
        <v>0.0</v>
      </c>
      <c r="R19" s="4"/>
      <c r="S19" s="46"/>
      <c r="T19" s="4"/>
      <c r="U19" s="4"/>
      <c r="V19" s="4"/>
      <c r="W19" s="4"/>
      <c r="X19" s="4"/>
      <c r="Y19" s="4"/>
      <c r="Z19" s="4"/>
    </row>
    <row r="20" ht="15.75" customHeight="1">
      <c r="A20" s="8">
        <f>Kontoplan!B18</f>
        <v>3900</v>
      </c>
      <c r="B20" s="8" t="str">
        <f>Kontoplan!C18</f>
        <v>Annen driftsrelatert inntekt</v>
      </c>
      <c r="C20" s="9"/>
      <c r="D20" s="9"/>
      <c r="E20" s="16">
        <f t="shared" si="1"/>
        <v>0</v>
      </c>
      <c r="F20" s="9">
        <v>0.0</v>
      </c>
      <c r="G20" s="9">
        <v>0.0</v>
      </c>
      <c r="H20" s="9">
        <v>0.0</v>
      </c>
      <c r="I20" s="9">
        <v>0.0</v>
      </c>
      <c r="J20" s="9">
        <v>0.0</v>
      </c>
      <c r="K20" s="9">
        <v>0.0</v>
      </c>
      <c r="L20" s="9">
        <v>0.0</v>
      </c>
      <c r="M20" s="9">
        <v>0.0</v>
      </c>
      <c r="N20" s="9">
        <v>0.0</v>
      </c>
      <c r="O20" s="9">
        <v>0.0</v>
      </c>
      <c r="P20" s="9">
        <v>0.0</v>
      </c>
      <c r="Q20" s="9">
        <v>0.0</v>
      </c>
      <c r="R20" s="4"/>
      <c r="S20" s="46"/>
      <c r="T20" s="4"/>
      <c r="U20" s="4"/>
      <c r="V20" s="4"/>
      <c r="W20" s="4"/>
      <c r="X20" s="4"/>
      <c r="Y20" s="4"/>
      <c r="Z20" s="4"/>
    </row>
    <row r="21" ht="15.75" customHeight="1">
      <c r="A21" s="8">
        <f>Kontoplan!B19</f>
        <v>3901</v>
      </c>
      <c r="B21" s="8" t="str">
        <f>Kontoplan!C19</f>
        <v>Internstøtte BI Athletics</v>
      </c>
      <c r="C21" s="9"/>
      <c r="D21" s="9"/>
      <c r="E21" s="16">
        <f t="shared" si="1"/>
        <v>-41400</v>
      </c>
      <c r="F21" s="9">
        <v>0.0</v>
      </c>
      <c r="G21" s="9">
        <v>0.0</v>
      </c>
      <c r="H21" s="9">
        <v>-13500.0</v>
      </c>
      <c r="I21" s="9">
        <v>0.0</v>
      </c>
      <c r="J21" s="9">
        <v>0.0</v>
      </c>
      <c r="K21" s="9">
        <v>0.0</v>
      </c>
      <c r="L21" s="9">
        <v>0.0</v>
      </c>
      <c r="M21" s="9">
        <v>0.0</v>
      </c>
      <c r="N21" s="9">
        <v>0.0</v>
      </c>
      <c r="O21" s="9">
        <v>-24000.0</v>
      </c>
      <c r="P21" s="9">
        <v>0.0</v>
      </c>
      <c r="Q21" s="9">
        <v>-3900.0</v>
      </c>
      <c r="R21" s="4"/>
      <c r="S21" s="46"/>
      <c r="T21" s="4"/>
      <c r="U21" s="4"/>
      <c r="V21" s="4"/>
      <c r="W21" s="4"/>
      <c r="X21" s="4"/>
      <c r="Y21" s="4"/>
      <c r="Z21" s="4"/>
    </row>
    <row r="22" ht="15.75" customHeight="1">
      <c r="A22" s="8">
        <f>Kontoplan!B20</f>
        <v>3920</v>
      </c>
      <c r="B22" s="8" t="str">
        <f>Kontoplan!C20</f>
        <v>Medlemskontingent</v>
      </c>
      <c r="C22" s="9"/>
      <c r="D22" s="9"/>
      <c r="E22" s="16">
        <f t="shared" si="1"/>
        <v>0</v>
      </c>
      <c r="F22" s="9">
        <v>0.0</v>
      </c>
      <c r="G22" s="9">
        <v>0.0</v>
      </c>
      <c r="H22" s="9">
        <v>0.0</v>
      </c>
      <c r="I22" s="9">
        <v>0.0</v>
      </c>
      <c r="J22" s="9">
        <v>0.0</v>
      </c>
      <c r="K22" s="9">
        <v>0.0</v>
      </c>
      <c r="L22" s="9">
        <v>0.0</v>
      </c>
      <c r="M22" s="9">
        <v>0.0</v>
      </c>
      <c r="N22" s="9">
        <v>0.0</v>
      </c>
      <c r="O22" s="9">
        <v>0.0</v>
      </c>
      <c r="P22" s="9">
        <v>0.0</v>
      </c>
      <c r="Q22" s="9">
        <v>0.0</v>
      </c>
      <c r="R22" s="4"/>
      <c r="S22" s="46"/>
      <c r="T22" s="4"/>
      <c r="U22" s="4"/>
      <c r="V22" s="4"/>
      <c r="W22" s="4"/>
      <c r="X22" s="4"/>
      <c r="Y22" s="4"/>
      <c r="Z22" s="4"/>
    </row>
    <row r="23" ht="15.75" customHeight="1">
      <c r="A23" s="8">
        <f>Kontoplan!B21</f>
        <v>3921</v>
      </c>
      <c r="B23" s="8" t="str">
        <f>Kontoplan!C21</f>
        <v>Gruppeavgift</v>
      </c>
      <c r="C23" s="9"/>
      <c r="D23" s="9"/>
      <c r="E23" s="16">
        <f t="shared" si="1"/>
        <v>-68850</v>
      </c>
      <c r="F23" s="9">
        <v>0.0</v>
      </c>
      <c r="G23" s="9">
        <v>0.0</v>
      </c>
      <c r="H23" s="9">
        <v>-32175.0</v>
      </c>
      <c r="I23" s="9">
        <v>0.0</v>
      </c>
      <c r="J23" s="9">
        <v>0.0</v>
      </c>
      <c r="K23" s="9">
        <v>0.0</v>
      </c>
      <c r="L23" s="9">
        <v>0.0</v>
      </c>
      <c r="M23" s="9">
        <v>0.0</v>
      </c>
      <c r="N23" s="9">
        <v>0.0</v>
      </c>
      <c r="O23" s="9">
        <v>-36675.0</v>
      </c>
      <c r="P23" s="9">
        <v>0.0</v>
      </c>
      <c r="Q23" s="9">
        <v>0.0</v>
      </c>
      <c r="R23" s="4"/>
      <c r="S23" s="46"/>
      <c r="T23" s="4"/>
      <c r="U23" s="4"/>
      <c r="V23" s="4"/>
      <c r="W23" s="4"/>
      <c r="X23" s="4"/>
      <c r="Y23" s="4"/>
      <c r="Z23" s="4"/>
    </row>
    <row r="24" ht="15.75" customHeight="1">
      <c r="A24" s="8">
        <f>Kontoplan!B22</f>
        <v>3930</v>
      </c>
      <c r="B24" s="8" t="str">
        <f>Kontoplan!C22</f>
        <v>Treningsavgift</v>
      </c>
      <c r="C24" s="9"/>
      <c r="D24" s="9"/>
      <c r="E24" s="16">
        <f t="shared" si="1"/>
        <v>0</v>
      </c>
      <c r="F24" s="9">
        <v>0.0</v>
      </c>
      <c r="G24" s="9">
        <v>0.0</v>
      </c>
      <c r="H24" s="9">
        <v>0.0</v>
      </c>
      <c r="I24" s="9">
        <v>0.0</v>
      </c>
      <c r="J24" s="9">
        <v>0.0</v>
      </c>
      <c r="K24" s="9">
        <v>0.0</v>
      </c>
      <c r="L24" s="9">
        <v>0.0</v>
      </c>
      <c r="M24" s="9">
        <v>0.0</v>
      </c>
      <c r="N24" s="9">
        <v>0.0</v>
      </c>
      <c r="O24" s="9">
        <v>0.0</v>
      </c>
      <c r="P24" s="9">
        <v>0.0</v>
      </c>
      <c r="Q24" s="9">
        <v>0.0</v>
      </c>
      <c r="R24" s="4"/>
      <c r="S24" s="46"/>
      <c r="T24" s="4"/>
      <c r="U24" s="4"/>
      <c r="V24" s="4"/>
      <c r="W24" s="4"/>
      <c r="X24" s="4"/>
      <c r="Y24" s="4"/>
      <c r="Z24" s="4"/>
    </row>
    <row r="25" ht="15.75" customHeight="1">
      <c r="A25" s="8">
        <f>Kontoplan!B23</f>
        <v>3990</v>
      </c>
      <c r="B25" s="8" t="str">
        <f>Kontoplan!C23</f>
        <v>Kontingent fra BI-studenter</v>
      </c>
      <c r="C25" s="9"/>
      <c r="D25" s="9"/>
      <c r="E25" s="16">
        <f t="shared" si="1"/>
        <v>0</v>
      </c>
      <c r="F25" s="9">
        <v>0.0</v>
      </c>
      <c r="G25" s="9">
        <v>0.0</v>
      </c>
      <c r="H25" s="9">
        <v>0.0</v>
      </c>
      <c r="I25" s="9">
        <v>0.0</v>
      </c>
      <c r="J25" s="9">
        <v>0.0</v>
      </c>
      <c r="K25" s="9">
        <v>0.0</v>
      </c>
      <c r="L25" s="9">
        <v>0.0</v>
      </c>
      <c r="M25" s="9">
        <v>0.0</v>
      </c>
      <c r="N25" s="9">
        <v>0.0</v>
      </c>
      <c r="O25" s="9">
        <v>0.0</v>
      </c>
      <c r="P25" s="9">
        <v>0.0</v>
      </c>
      <c r="Q25" s="9">
        <v>0.0</v>
      </c>
      <c r="R25" s="4"/>
      <c r="S25" s="46"/>
      <c r="T25" s="4"/>
      <c r="U25" s="4"/>
      <c r="V25" s="4"/>
      <c r="W25" s="4"/>
      <c r="X25" s="4"/>
      <c r="Y25" s="4"/>
      <c r="Z25" s="4"/>
    </row>
    <row r="26" ht="15.75" customHeight="1">
      <c r="A26" s="8">
        <f>Kontoplan!B24</f>
        <v>3991</v>
      </c>
      <c r="B26" s="8" t="str">
        <f>Kontoplan!C24</f>
        <v>Støtte fra BISO</v>
      </c>
      <c r="C26" s="9"/>
      <c r="D26" s="9"/>
      <c r="E26" s="16">
        <f t="shared" si="1"/>
        <v>0</v>
      </c>
      <c r="F26" s="9">
        <v>0.0</v>
      </c>
      <c r="G26" s="9">
        <v>0.0</v>
      </c>
      <c r="H26" s="9">
        <v>0.0</v>
      </c>
      <c r="I26" s="9">
        <v>0.0</v>
      </c>
      <c r="J26" s="9">
        <v>0.0</v>
      </c>
      <c r="K26" s="9">
        <v>0.0</v>
      </c>
      <c r="L26" s="9">
        <v>0.0</v>
      </c>
      <c r="M26" s="9">
        <v>0.0</v>
      </c>
      <c r="N26" s="9">
        <v>0.0</v>
      </c>
      <c r="O26" s="9">
        <v>0.0</v>
      </c>
      <c r="P26" s="9">
        <v>0.0</v>
      </c>
      <c r="Q26" s="9">
        <v>0.0</v>
      </c>
      <c r="R26" s="4"/>
      <c r="S26" s="46"/>
      <c r="T26" s="4"/>
      <c r="U26" s="4"/>
      <c r="V26" s="4"/>
      <c r="W26" s="4"/>
      <c r="X26" s="4"/>
      <c r="Y26" s="4"/>
      <c r="Z26" s="4"/>
    </row>
    <row r="27" ht="15.75" customHeight="1">
      <c r="A27" s="8">
        <f>Kontoplan!B25</f>
        <v>3992</v>
      </c>
      <c r="B27" s="8" t="str">
        <f>Kontoplan!C25</f>
        <v>Støtte fra BI</v>
      </c>
      <c r="C27" s="9"/>
      <c r="D27" s="9"/>
      <c r="E27" s="16">
        <f t="shared" si="1"/>
        <v>0</v>
      </c>
      <c r="F27" s="9">
        <v>0.0</v>
      </c>
      <c r="G27" s="9">
        <v>0.0</v>
      </c>
      <c r="H27" s="9">
        <v>0.0</v>
      </c>
      <c r="I27" s="9">
        <v>0.0</v>
      </c>
      <c r="J27" s="9">
        <v>0.0</v>
      </c>
      <c r="K27" s="9">
        <v>0.0</v>
      </c>
      <c r="L27" s="9">
        <v>0.0</v>
      </c>
      <c r="M27" s="9">
        <v>0.0</v>
      </c>
      <c r="N27" s="9">
        <v>0.0</v>
      </c>
      <c r="O27" s="9">
        <v>0.0</v>
      </c>
      <c r="P27" s="9">
        <v>0.0</v>
      </c>
      <c r="Q27" s="9">
        <v>0.0</v>
      </c>
      <c r="R27" s="4"/>
      <c r="S27" s="46"/>
      <c r="T27" s="4"/>
      <c r="U27" s="4"/>
      <c r="V27" s="4"/>
      <c r="W27" s="4"/>
      <c r="X27" s="4"/>
      <c r="Y27" s="4"/>
      <c r="Z27" s="4"/>
    </row>
    <row r="28" ht="15.75" customHeight="1">
      <c r="A28" s="8">
        <f>Kontoplan!B26</f>
        <v>3993</v>
      </c>
      <c r="B28" s="8" t="str">
        <f>Kontoplan!C26</f>
        <v>Støtte fra Velferdstinget</v>
      </c>
      <c r="C28" s="9"/>
      <c r="D28" s="9"/>
      <c r="E28" s="16">
        <f t="shared" si="1"/>
        <v>0</v>
      </c>
      <c r="F28" s="9">
        <v>0.0</v>
      </c>
      <c r="G28" s="9">
        <v>0.0</v>
      </c>
      <c r="H28" s="9">
        <v>0.0</v>
      </c>
      <c r="I28" s="9">
        <v>0.0</v>
      </c>
      <c r="J28" s="9">
        <v>0.0</v>
      </c>
      <c r="K28" s="9">
        <v>0.0</v>
      </c>
      <c r="L28" s="9">
        <v>0.0</v>
      </c>
      <c r="M28" s="9">
        <v>0.0</v>
      </c>
      <c r="N28" s="9">
        <v>0.0</v>
      </c>
      <c r="O28" s="9">
        <v>0.0</v>
      </c>
      <c r="P28" s="9">
        <v>0.0</v>
      </c>
      <c r="Q28" s="9">
        <v>0.0</v>
      </c>
      <c r="R28" s="4"/>
      <c r="S28" s="46"/>
      <c r="T28" s="4"/>
      <c r="U28" s="4"/>
      <c r="V28" s="4"/>
      <c r="W28" s="4"/>
      <c r="X28" s="4"/>
      <c r="Y28" s="4"/>
      <c r="Z28" s="4"/>
    </row>
    <row r="29" ht="15.75" customHeight="1">
      <c r="A29" s="8">
        <f>Kontoplan!B27</f>
        <v>3994</v>
      </c>
      <c r="B29" s="8" t="str">
        <f>Kontoplan!C27</f>
        <v>Støtte fra NSI</v>
      </c>
      <c r="C29" s="9"/>
      <c r="D29" s="9"/>
      <c r="E29" s="16">
        <f t="shared" si="1"/>
        <v>-12000</v>
      </c>
      <c r="F29" s="9">
        <v>0.0</v>
      </c>
      <c r="G29" s="9">
        <v>0.0</v>
      </c>
      <c r="H29" s="9">
        <v>0.0</v>
      </c>
      <c r="I29" s="9">
        <v>0.0</v>
      </c>
      <c r="J29" s="9">
        <v>0.0</v>
      </c>
      <c r="K29" s="9">
        <v>0.0</v>
      </c>
      <c r="L29" s="9">
        <v>0.0</v>
      </c>
      <c r="M29" s="9">
        <v>0.0</v>
      </c>
      <c r="N29" s="9">
        <v>0.0</v>
      </c>
      <c r="O29" s="9">
        <v>-12000.0</v>
      </c>
      <c r="P29" s="9">
        <v>0.0</v>
      </c>
      <c r="Q29" s="9">
        <v>0.0</v>
      </c>
      <c r="R29" s="4"/>
      <c r="S29" s="46"/>
      <c r="T29" s="4"/>
      <c r="U29" s="4"/>
      <c r="V29" s="4"/>
      <c r="W29" s="4"/>
      <c r="X29" s="4"/>
      <c r="Y29" s="4"/>
      <c r="Z29" s="4"/>
    </row>
    <row r="30" ht="15.75" customHeight="1">
      <c r="A30" s="8">
        <f>Kontoplan!B28</f>
        <v>3995</v>
      </c>
      <c r="B30" s="8" t="str">
        <f>Kontoplan!C28</f>
        <v>Annen støtte</v>
      </c>
      <c r="C30" s="9"/>
      <c r="D30" s="9"/>
      <c r="E30" s="16">
        <f t="shared" si="1"/>
        <v>0</v>
      </c>
      <c r="F30" s="9">
        <v>0.0</v>
      </c>
      <c r="G30" s="9">
        <v>0.0</v>
      </c>
      <c r="H30" s="9">
        <v>0.0</v>
      </c>
      <c r="I30" s="9">
        <v>0.0</v>
      </c>
      <c r="J30" s="9">
        <v>0.0</v>
      </c>
      <c r="K30" s="9">
        <v>0.0</v>
      </c>
      <c r="L30" s="9">
        <v>0.0</v>
      </c>
      <c r="M30" s="9">
        <v>0.0</v>
      </c>
      <c r="N30" s="9">
        <v>0.0</v>
      </c>
      <c r="O30" s="9">
        <v>0.0</v>
      </c>
      <c r="P30" s="9">
        <v>0.0</v>
      </c>
      <c r="Q30" s="9">
        <v>0.0</v>
      </c>
      <c r="R30" s="4"/>
      <c r="S30" s="46"/>
      <c r="T30" s="4"/>
      <c r="U30" s="4"/>
      <c r="V30" s="4"/>
      <c r="W30" s="4"/>
      <c r="X30" s="4"/>
      <c r="Y30" s="4"/>
      <c r="Z30" s="4"/>
    </row>
    <row r="31" ht="15.75" customHeight="1">
      <c r="A31" s="4"/>
      <c r="B31" s="4"/>
      <c r="C31" s="12"/>
      <c r="D31" s="12"/>
      <c r="E31" s="12"/>
      <c r="F31" s="12"/>
      <c r="G31" s="12"/>
      <c r="H31" s="12"/>
      <c r="I31" s="12"/>
      <c r="J31" s="12"/>
      <c r="K31" s="12"/>
      <c r="L31" s="12"/>
      <c r="M31" s="12"/>
      <c r="N31" s="12"/>
      <c r="O31" s="12"/>
      <c r="P31" s="12"/>
      <c r="Q31" s="12"/>
      <c r="R31" s="4"/>
      <c r="S31" s="4"/>
      <c r="T31" s="4"/>
      <c r="U31" s="4"/>
      <c r="V31" s="4"/>
      <c r="W31" s="4"/>
      <c r="X31" s="4"/>
      <c r="Y31" s="4"/>
      <c r="Z31" s="4"/>
    </row>
    <row r="32" ht="15.75" customHeight="1">
      <c r="A32" s="13" t="s">
        <v>30</v>
      </c>
      <c r="B32" s="14"/>
      <c r="C32" s="15">
        <f t="shared" ref="C32:Q32" si="2">SUM(C13:C31)</f>
        <v>0</v>
      </c>
      <c r="D32" s="15">
        <f t="shared" si="2"/>
        <v>0</v>
      </c>
      <c r="E32" s="16">
        <f t="shared" si="2"/>
        <v>-187555</v>
      </c>
      <c r="F32" s="15">
        <f t="shared" si="2"/>
        <v>-13805</v>
      </c>
      <c r="G32" s="15">
        <f t="shared" si="2"/>
        <v>0</v>
      </c>
      <c r="H32" s="15">
        <f t="shared" si="2"/>
        <v>-62175</v>
      </c>
      <c r="I32" s="15">
        <f t="shared" si="2"/>
        <v>0</v>
      </c>
      <c r="J32" s="15">
        <f t="shared" si="2"/>
        <v>0</v>
      </c>
      <c r="K32" s="15">
        <f t="shared" si="2"/>
        <v>0</v>
      </c>
      <c r="L32" s="15">
        <f t="shared" si="2"/>
        <v>0</v>
      </c>
      <c r="M32" s="15">
        <f t="shared" si="2"/>
        <v>0</v>
      </c>
      <c r="N32" s="15">
        <f t="shared" si="2"/>
        <v>0</v>
      </c>
      <c r="O32" s="15">
        <f t="shared" si="2"/>
        <v>-97175</v>
      </c>
      <c r="P32" s="15">
        <f t="shared" si="2"/>
        <v>0</v>
      </c>
      <c r="Q32" s="15">
        <f t="shared" si="2"/>
        <v>-14400</v>
      </c>
      <c r="R32" s="4"/>
      <c r="S32" s="46"/>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5" t="s">
        <v>31</v>
      </c>
      <c r="B36" s="2"/>
      <c r="C36" s="2"/>
      <c r="D36" s="2"/>
      <c r="E36" s="2"/>
      <c r="F36" s="2"/>
      <c r="G36" s="2"/>
      <c r="H36" s="2"/>
      <c r="I36" s="2"/>
      <c r="J36" s="2"/>
      <c r="K36" s="2"/>
      <c r="L36" s="2"/>
      <c r="M36" s="2"/>
      <c r="N36" s="2"/>
      <c r="O36" s="2"/>
      <c r="P36" s="2"/>
      <c r="Q36" s="2"/>
      <c r="R36" s="2"/>
      <c r="S36" s="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6" t="s">
        <v>3</v>
      </c>
      <c r="B38" s="6" t="s">
        <v>4</v>
      </c>
      <c r="C38" s="6" t="s">
        <v>5</v>
      </c>
      <c r="D38" s="6" t="s">
        <v>6</v>
      </c>
      <c r="E38" s="7" t="s">
        <v>7</v>
      </c>
      <c r="F38" s="6" t="s">
        <v>172</v>
      </c>
      <c r="G38" s="6" t="s">
        <v>173</v>
      </c>
      <c r="H38" s="6" t="s">
        <v>174</v>
      </c>
      <c r="I38" s="6" t="s">
        <v>175</v>
      </c>
      <c r="J38" s="6" t="s">
        <v>176</v>
      </c>
      <c r="K38" s="6" t="s">
        <v>177</v>
      </c>
      <c r="L38" s="6" t="s">
        <v>178</v>
      </c>
      <c r="M38" s="6" t="s">
        <v>179</v>
      </c>
      <c r="N38" s="6" t="s">
        <v>180</v>
      </c>
      <c r="O38" s="6" t="s">
        <v>181</v>
      </c>
      <c r="P38" s="6" t="s">
        <v>182</v>
      </c>
      <c r="Q38" s="6" t="s">
        <v>183</v>
      </c>
      <c r="R38" s="45"/>
      <c r="S38" s="6" t="s">
        <v>184</v>
      </c>
      <c r="T38" s="4"/>
      <c r="U38" s="4"/>
      <c r="V38" s="4"/>
      <c r="W38" s="4"/>
      <c r="X38" s="4"/>
      <c r="Y38" s="4"/>
      <c r="Z38" s="4"/>
    </row>
    <row r="39" ht="15.75" customHeight="1">
      <c r="A39" s="8">
        <f>Kontoplan!B29</f>
        <v>5910</v>
      </c>
      <c r="B39" s="8" t="str">
        <f>Kontoplan!C29</f>
        <v>Lunsjkort</v>
      </c>
      <c r="C39" s="9"/>
      <c r="D39" s="9"/>
      <c r="E39" s="16">
        <f t="shared" ref="E39:E70" si="3">SUM(F39:Q39)</f>
        <v>0</v>
      </c>
      <c r="F39" s="9">
        <v>0.0</v>
      </c>
      <c r="G39" s="9">
        <v>0.0</v>
      </c>
      <c r="H39" s="9">
        <v>0.0</v>
      </c>
      <c r="I39" s="9">
        <v>0.0</v>
      </c>
      <c r="J39" s="9">
        <v>0.0</v>
      </c>
      <c r="K39" s="9">
        <v>0.0</v>
      </c>
      <c r="L39" s="9">
        <v>0.0</v>
      </c>
      <c r="M39" s="9">
        <v>0.0</v>
      </c>
      <c r="N39" s="9">
        <v>0.0</v>
      </c>
      <c r="O39" s="9">
        <v>0.0</v>
      </c>
      <c r="P39" s="9">
        <v>0.0</v>
      </c>
      <c r="Q39" s="9">
        <v>0.0</v>
      </c>
      <c r="R39" s="4"/>
      <c r="S39" s="46"/>
      <c r="T39" s="4"/>
      <c r="U39" s="4"/>
      <c r="V39" s="4"/>
      <c r="W39" s="4"/>
      <c r="X39" s="4"/>
      <c r="Y39" s="4"/>
      <c r="Z39" s="4"/>
    </row>
    <row r="40" ht="15.75" customHeight="1">
      <c r="A40" s="8">
        <f>Kontoplan!B30</f>
        <v>5995</v>
      </c>
      <c r="B40" s="8" t="str">
        <f>Kontoplan!C30</f>
        <v>Styrekostnader</v>
      </c>
      <c r="C40" s="9"/>
      <c r="D40" s="9"/>
      <c r="E40" s="16">
        <f t="shared" si="3"/>
        <v>2320</v>
      </c>
      <c r="F40" s="9">
        <v>0.0</v>
      </c>
      <c r="G40" s="9">
        <v>0.0</v>
      </c>
      <c r="H40" s="9">
        <v>0.0</v>
      </c>
      <c r="I40" s="9">
        <v>0.0</v>
      </c>
      <c r="J40" s="9">
        <v>0.0</v>
      </c>
      <c r="K40" s="9">
        <v>0.0</v>
      </c>
      <c r="L40" s="9">
        <v>0.0</v>
      </c>
      <c r="M40" s="9">
        <v>0.0</v>
      </c>
      <c r="N40" s="9">
        <v>2320.0</v>
      </c>
      <c r="O40" s="9">
        <v>0.0</v>
      </c>
      <c r="P40" s="9">
        <v>0.0</v>
      </c>
      <c r="Q40" s="9">
        <v>0.0</v>
      </c>
      <c r="R40" s="4"/>
      <c r="S40" s="46"/>
      <c r="T40" s="4"/>
      <c r="U40" s="4"/>
      <c r="V40" s="4"/>
      <c r="W40" s="4"/>
      <c r="X40" s="4"/>
      <c r="Y40" s="4"/>
      <c r="Z40" s="4"/>
    </row>
    <row r="41" ht="15.75" customHeight="1">
      <c r="A41" s="8">
        <f>Kontoplan!B31</f>
        <v>6480</v>
      </c>
      <c r="B41" s="8" t="str">
        <f>Kontoplan!C31</f>
        <v>Leiekostnad idrett</v>
      </c>
      <c r="C41" s="9"/>
      <c r="D41" s="9"/>
      <c r="E41" s="16">
        <f t="shared" si="3"/>
        <v>71113</v>
      </c>
      <c r="F41" s="9">
        <v>0.0</v>
      </c>
      <c r="G41" s="9">
        <v>0.0</v>
      </c>
      <c r="H41" s="9">
        <v>0.0</v>
      </c>
      <c r="I41" s="9">
        <v>0.0</v>
      </c>
      <c r="J41" s="9">
        <v>0.0</v>
      </c>
      <c r="K41" s="9">
        <v>33713.0</v>
      </c>
      <c r="L41" s="9">
        <v>0.0</v>
      </c>
      <c r="M41" s="9">
        <v>0.0</v>
      </c>
      <c r="N41" s="9">
        <v>0.0</v>
      </c>
      <c r="O41" s="9">
        <v>0.0</v>
      </c>
      <c r="P41" s="9">
        <v>37400.0</v>
      </c>
      <c r="Q41" s="9">
        <v>0.0</v>
      </c>
      <c r="R41" s="4"/>
      <c r="S41" s="46"/>
      <c r="T41" s="4"/>
      <c r="U41" s="4"/>
      <c r="V41" s="4"/>
      <c r="W41" s="4"/>
      <c r="X41" s="4"/>
      <c r="Y41" s="4"/>
      <c r="Z41" s="4"/>
    </row>
    <row r="42" ht="15.75" customHeight="1">
      <c r="A42" s="8">
        <f>Kontoplan!B32</f>
        <v>6490</v>
      </c>
      <c r="B42" s="8" t="str">
        <f>Kontoplan!C32</f>
        <v>Leiekostnad annen</v>
      </c>
      <c r="C42" s="9"/>
      <c r="D42" s="9"/>
      <c r="E42" s="16">
        <f t="shared" si="3"/>
        <v>53000</v>
      </c>
      <c r="F42" s="9">
        <v>0.0</v>
      </c>
      <c r="G42" s="9">
        <v>0.0</v>
      </c>
      <c r="H42" s="9">
        <v>30000.0</v>
      </c>
      <c r="I42" s="9">
        <v>0.0</v>
      </c>
      <c r="J42" s="9">
        <v>0.0</v>
      </c>
      <c r="K42" s="9">
        <v>0.0</v>
      </c>
      <c r="L42" s="9">
        <v>0.0</v>
      </c>
      <c r="M42" s="9">
        <v>0.0</v>
      </c>
      <c r="N42" s="9">
        <v>0.0</v>
      </c>
      <c r="O42" s="9">
        <v>9000.0</v>
      </c>
      <c r="P42" s="9">
        <v>0.0</v>
      </c>
      <c r="Q42" s="9">
        <v>14000.0</v>
      </c>
      <c r="R42" s="4"/>
      <c r="S42" s="46"/>
      <c r="T42" s="4"/>
      <c r="U42" s="4"/>
      <c r="V42" s="4"/>
      <c r="W42" s="4"/>
      <c r="X42" s="4"/>
      <c r="Y42" s="4"/>
      <c r="Z42" s="4"/>
    </row>
    <row r="43" ht="15.75" customHeight="1">
      <c r="A43" s="8">
        <f>Kontoplan!B33</f>
        <v>6540</v>
      </c>
      <c r="B43" s="8" t="str">
        <f>Kontoplan!C33</f>
        <v>Idrettsutstyr</v>
      </c>
      <c r="C43" s="9"/>
      <c r="D43" s="9"/>
      <c r="E43" s="16">
        <f t="shared" si="3"/>
        <v>0</v>
      </c>
      <c r="F43" s="9">
        <v>0.0</v>
      </c>
      <c r="G43" s="9">
        <v>0.0</v>
      </c>
      <c r="H43" s="9">
        <v>0.0</v>
      </c>
      <c r="I43" s="9">
        <v>0.0</v>
      </c>
      <c r="J43" s="9">
        <v>0.0</v>
      </c>
      <c r="K43" s="9">
        <v>0.0</v>
      </c>
      <c r="L43" s="9">
        <v>0.0</v>
      </c>
      <c r="M43" s="9">
        <v>0.0</v>
      </c>
      <c r="N43" s="9">
        <v>0.0</v>
      </c>
      <c r="O43" s="9">
        <v>0.0</v>
      </c>
      <c r="P43" s="9">
        <v>0.0</v>
      </c>
      <c r="Q43" s="9">
        <v>0.0</v>
      </c>
      <c r="R43" s="4"/>
      <c r="S43" s="46"/>
      <c r="T43" s="4"/>
      <c r="U43" s="4"/>
      <c r="V43" s="4"/>
      <c r="W43" s="4"/>
      <c r="X43" s="4"/>
      <c r="Y43" s="4"/>
      <c r="Z43" s="4"/>
    </row>
    <row r="44" ht="15.75" customHeight="1">
      <c r="A44" s="8">
        <f>Kontoplan!B34</f>
        <v>6550</v>
      </c>
      <c r="B44" s="8" t="str">
        <f>Kontoplan!C34</f>
        <v>Driftsmateriale</v>
      </c>
      <c r="C44" s="9"/>
      <c r="D44" s="9"/>
      <c r="E44" s="16">
        <f t="shared" si="3"/>
        <v>0</v>
      </c>
      <c r="F44" s="9">
        <v>0.0</v>
      </c>
      <c r="G44" s="9">
        <v>0.0</v>
      </c>
      <c r="H44" s="9">
        <v>0.0</v>
      </c>
      <c r="I44" s="9">
        <v>0.0</v>
      </c>
      <c r="J44" s="9">
        <v>0.0</v>
      </c>
      <c r="K44" s="9">
        <v>0.0</v>
      </c>
      <c r="L44" s="9">
        <v>0.0</v>
      </c>
      <c r="M44" s="9">
        <v>0.0</v>
      </c>
      <c r="N44" s="9">
        <v>0.0</v>
      </c>
      <c r="O44" s="9">
        <v>0.0</v>
      </c>
      <c r="P44" s="9">
        <v>0.0</v>
      </c>
      <c r="Q44" s="9">
        <v>0.0</v>
      </c>
      <c r="R44" s="4"/>
      <c r="S44" s="46"/>
      <c r="T44" s="4"/>
      <c r="U44" s="4"/>
      <c r="V44" s="4"/>
      <c r="W44" s="4"/>
      <c r="X44" s="4"/>
      <c r="Y44" s="4"/>
      <c r="Z44" s="4"/>
    </row>
    <row r="45" ht="15.75" customHeight="1">
      <c r="A45" s="8">
        <f>Kontoplan!B35</f>
        <v>6555</v>
      </c>
      <c r="B45" s="8" t="str">
        <f>Kontoplan!C35</f>
        <v>Andre driftskostnader</v>
      </c>
      <c r="C45" s="9"/>
      <c r="D45" s="9"/>
      <c r="E45" s="16">
        <f t="shared" si="3"/>
        <v>0</v>
      </c>
      <c r="F45" s="9">
        <v>0.0</v>
      </c>
      <c r="G45" s="9">
        <v>0.0</v>
      </c>
      <c r="H45" s="9">
        <v>0.0</v>
      </c>
      <c r="I45" s="9">
        <v>0.0</v>
      </c>
      <c r="J45" s="9">
        <v>0.0</v>
      </c>
      <c r="K45" s="9">
        <v>0.0</v>
      </c>
      <c r="L45" s="9">
        <v>0.0</v>
      </c>
      <c r="M45" s="9">
        <v>0.0</v>
      </c>
      <c r="N45" s="9">
        <v>0.0</v>
      </c>
      <c r="O45" s="9">
        <v>0.0</v>
      </c>
      <c r="P45" s="9">
        <v>0.0</v>
      </c>
      <c r="Q45" s="9">
        <v>0.0</v>
      </c>
      <c r="R45" s="4"/>
      <c r="S45" s="46"/>
      <c r="T45" s="4"/>
      <c r="U45" s="4"/>
      <c r="V45" s="4"/>
      <c r="W45" s="4"/>
      <c r="X45" s="4"/>
      <c r="Y45" s="4"/>
      <c r="Z45" s="4"/>
    </row>
    <row r="46" ht="15.75" customHeight="1">
      <c r="A46" s="8">
        <f>Kontoplan!B36</f>
        <v>6571</v>
      </c>
      <c r="B46" s="8" t="str">
        <f>Kontoplan!C36</f>
        <v>Drakter</v>
      </c>
      <c r="C46" s="9"/>
      <c r="D46" s="9"/>
      <c r="E46" s="16">
        <f t="shared" si="3"/>
        <v>0</v>
      </c>
      <c r="F46" s="9">
        <v>0.0</v>
      </c>
      <c r="G46" s="9">
        <v>0.0</v>
      </c>
      <c r="H46" s="9">
        <v>0.0</v>
      </c>
      <c r="I46" s="9">
        <v>0.0</v>
      </c>
      <c r="J46" s="9">
        <v>0.0</v>
      </c>
      <c r="K46" s="9">
        <v>0.0</v>
      </c>
      <c r="L46" s="9">
        <v>0.0</v>
      </c>
      <c r="M46" s="9">
        <v>0.0</v>
      </c>
      <c r="N46" s="9">
        <v>0.0</v>
      </c>
      <c r="O46" s="9">
        <v>0.0</v>
      </c>
      <c r="P46" s="9">
        <v>0.0</v>
      </c>
      <c r="Q46" s="9">
        <v>0.0</v>
      </c>
      <c r="R46" s="4"/>
      <c r="S46" s="46"/>
      <c r="T46" s="4"/>
      <c r="U46" s="4"/>
      <c r="V46" s="4"/>
      <c r="W46" s="4"/>
      <c r="X46" s="4"/>
      <c r="Y46" s="4"/>
      <c r="Z46" s="4"/>
    </row>
    <row r="47" ht="15.75" customHeight="1">
      <c r="A47" s="8">
        <f>Kontoplan!B37</f>
        <v>6572</v>
      </c>
      <c r="B47" s="8" t="str">
        <f>Kontoplan!C37</f>
        <v>Annet klær</v>
      </c>
      <c r="C47" s="9"/>
      <c r="D47" s="9"/>
      <c r="E47" s="16">
        <f t="shared" si="3"/>
        <v>0</v>
      </c>
      <c r="F47" s="9">
        <v>0.0</v>
      </c>
      <c r="G47" s="9">
        <v>0.0</v>
      </c>
      <c r="H47" s="9">
        <v>0.0</v>
      </c>
      <c r="I47" s="9">
        <v>0.0</v>
      </c>
      <c r="J47" s="9">
        <v>0.0</v>
      </c>
      <c r="K47" s="9">
        <v>0.0</v>
      </c>
      <c r="L47" s="9">
        <v>0.0</v>
      </c>
      <c r="M47" s="9">
        <v>0.0</v>
      </c>
      <c r="N47" s="9">
        <v>0.0</v>
      </c>
      <c r="O47" s="9">
        <v>0.0</v>
      </c>
      <c r="P47" s="9">
        <v>0.0</v>
      </c>
      <c r="Q47" s="9">
        <v>0.0</v>
      </c>
      <c r="R47" s="4"/>
      <c r="S47" s="46"/>
      <c r="T47" s="4"/>
      <c r="U47" s="4"/>
      <c r="V47" s="4"/>
      <c r="W47" s="4"/>
      <c r="X47" s="4"/>
      <c r="Y47" s="4"/>
      <c r="Z47" s="4"/>
    </row>
    <row r="48" ht="15.75" customHeight="1">
      <c r="A48" s="8">
        <f>Kontoplan!B38</f>
        <v>6620</v>
      </c>
      <c r="B48" s="8" t="str">
        <f>Kontoplan!C38</f>
        <v>Reparasjon og vedlikehold</v>
      </c>
      <c r="C48" s="9"/>
      <c r="D48" s="9"/>
      <c r="E48" s="16">
        <f t="shared" si="3"/>
        <v>0</v>
      </c>
      <c r="F48" s="9">
        <v>0.0</v>
      </c>
      <c r="G48" s="9">
        <v>0.0</v>
      </c>
      <c r="H48" s="9">
        <v>0.0</v>
      </c>
      <c r="I48" s="9">
        <v>0.0</v>
      </c>
      <c r="J48" s="9">
        <v>0.0</v>
      </c>
      <c r="K48" s="9">
        <v>0.0</v>
      </c>
      <c r="L48" s="9">
        <v>0.0</v>
      </c>
      <c r="M48" s="9">
        <v>0.0</v>
      </c>
      <c r="N48" s="9">
        <v>0.0</v>
      </c>
      <c r="O48" s="9">
        <v>0.0</v>
      </c>
      <c r="P48" s="9">
        <v>0.0</v>
      </c>
      <c r="Q48" s="9">
        <v>0.0</v>
      </c>
      <c r="R48" s="4"/>
      <c r="S48" s="46"/>
      <c r="T48" s="4"/>
      <c r="U48" s="4"/>
      <c r="V48" s="4"/>
      <c r="W48" s="4"/>
      <c r="X48" s="4"/>
      <c r="Y48" s="4"/>
      <c r="Z48" s="4"/>
    </row>
    <row r="49" ht="15.75" customHeight="1">
      <c r="A49" s="8">
        <f>Kontoplan!B39</f>
        <v>6705</v>
      </c>
      <c r="B49" s="8" t="str">
        <f>Kontoplan!C39</f>
        <v>Regnskapshonorar</v>
      </c>
      <c r="C49" s="9"/>
      <c r="D49" s="9"/>
      <c r="E49" s="16">
        <f t="shared" si="3"/>
        <v>0</v>
      </c>
      <c r="F49" s="9">
        <v>0.0</v>
      </c>
      <c r="G49" s="9">
        <v>0.0</v>
      </c>
      <c r="H49" s="9">
        <v>0.0</v>
      </c>
      <c r="I49" s="9">
        <v>0.0</v>
      </c>
      <c r="J49" s="9">
        <v>0.0</v>
      </c>
      <c r="K49" s="9">
        <v>0.0</v>
      </c>
      <c r="L49" s="9">
        <v>0.0</v>
      </c>
      <c r="M49" s="9">
        <v>0.0</v>
      </c>
      <c r="N49" s="9">
        <v>0.0</v>
      </c>
      <c r="O49" s="9">
        <v>0.0</v>
      </c>
      <c r="P49" s="9">
        <v>0.0</v>
      </c>
      <c r="Q49" s="9">
        <v>0.0</v>
      </c>
      <c r="R49" s="4"/>
      <c r="S49" s="46"/>
      <c r="T49" s="4"/>
      <c r="U49" s="4"/>
      <c r="V49" s="4"/>
      <c r="W49" s="4"/>
      <c r="X49" s="4"/>
      <c r="Y49" s="4"/>
      <c r="Z49" s="4"/>
    </row>
    <row r="50" ht="15.75" customHeight="1">
      <c r="A50" s="8">
        <f>Kontoplan!B40</f>
        <v>6710</v>
      </c>
      <c r="B50" s="8" t="str">
        <f>Kontoplan!C40</f>
        <v>Dommerhonorar</v>
      </c>
      <c r="C50" s="9"/>
      <c r="D50" s="9"/>
      <c r="E50" s="16">
        <f t="shared" si="3"/>
        <v>0</v>
      </c>
      <c r="F50" s="9">
        <v>0.0</v>
      </c>
      <c r="G50" s="9">
        <v>0.0</v>
      </c>
      <c r="H50" s="9">
        <v>0.0</v>
      </c>
      <c r="I50" s="9">
        <v>0.0</v>
      </c>
      <c r="J50" s="9">
        <v>0.0</v>
      </c>
      <c r="K50" s="9">
        <v>0.0</v>
      </c>
      <c r="L50" s="9">
        <v>0.0</v>
      </c>
      <c r="M50" s="9">
        <v>0.0</v>
      </c>
      <c r="N50" s="9">
        <v>0.0</v>
      </c>
      <c r="O50" s="9">
        <v>0.0</v>
      </c>
      <c r="P50" s="9">
        <v>0.0</v>
      </c>
      <c r="Q50" s="9">
        <v>0.0</v>
      </c>
      <c r="R50" s="4"/>
      <c r="S50" s="46"/>
      <c r="T50" s="4"/>
      <c r="U50" s="4"/>
      <c r="V50" s="4"/>
      <c r="W50" s="4"/>
      <c r="X50" s="4"/>
      <c r="Y50" s="4"/>
      <c r="Z50" s="4"/>
    </row>
    <row r="51" ht="15.75" customHeight="1">
      <c r="A51" s="8">
        <f>Kontoplan!B41</f>
        <v>6711</v>
      </c>
      <c r="B51" s="8" t="str">
        <f>Kontoplan!C41</f>
        <v>Trenerhonorar</v>
      </c>
      <c r="C51" s="9"/>
      <c r="D51" s="9"/>
      <c r="E51" s="16">
        <f t="shared" si="3"/>
        <v>0</v>
      </c>
      <c r="F51" s="9">
        <v>0.0</v>
      </c>
      <c r="G51" s="9">
        <v>0.0</v>
      </c>
      <c r="H51" s="9">
        <v>0.0</v>
      </c>
      <c r="I51" s="9">
        <v>0.0</v>
      </c>
      <c r="J51" s="9">
        <v>0.0</v>
      </c>
      <c r="K51" s="9">
        <v>0.0</v>
      </c>
      <c r="L51" s="9">
        <v>0.0</v>
      </c>
      <c r="M51" s="9">
        <v>0.0</v>
      </c>
      <c r="N51" s="9">
        <v>0.0</v>
      </c>
      <c r="O51" s="9">
        <v>0.0</v>
      </c>
      <c r="P51" s="9">
        <v>0.0</v>
      </c>
      <c r="Q51" s="9">
        <v>0.0</v>
      </c>
      <c r="R51" s="4"/>
      <c r="S51" s="46"/>
      <c r="T51" s="4"/>
      <c r="U51" s="4"/>
      <c r="V51" s="4"/>
      <c r="W51" s="4"/>
      <c r="X51" s="4"/>
      <c r="Y51" s="4"/>
      <c r="Z51" s="4"/>
    </row>
    <row r="52" ht="15.75" customHeight="1">
      <c r="A52" s="8">
        <f>Kontoplan!B42</f>
        <v>6800</v>
      </c>
      <c r="B52" s="8" t="str">
        <f>Kontoplan!C42</f>
        <v>Kontorrekvisita</v>
      </c>
      <c r="C52" s="9"/>
      <c r="D52" s="9"/>
      <c r="E52" s="16">
        <f t="shared" si="3"/>
        <v>0</v>
      </c>
      <c r="F52" s="9">
        <v>0.0</v>
      </c>
      <c r="G52" s="9">
        <v>0.0</v>
      </c>
      <c r="H52" s="9">
        <v>0.0</v>
      </c>
      <c r="I52" s="9">
        <v>0.0</v>
      </c>
      <c r="J52" s="9">
        <v>0.0</v>
      </c>
      <c r="K52" s="9">
        <v>0.0</v>
      </c>
      <c r="L52" s="9">
        <v>0.0</v>
      </c>
      <c r="M52" s="9">
        <v>0.0</v>
      </c>
      <c r="N52" s="9">
        <v>0.0</v>
      </c>
      <c r="O52" s="9">
        <v>0.0</v>
      </c>
      <c r="P52" s="9">
        <v>0.0</v>
      </c>
      <c r="Q52" s="9">
        <v>0.0</v>
      </c>
      <c r="R52" s="4"/>
      <c r="S52" s="46"/>
      <c r="T52" s="4"/>
      <c r="U52" s="4"/>
      <c r="V52" s="4"/>
      <c r="W52" s="4"/>
      <c r="X52" s="4"/>
      <c r="Y52" s="4"/>
      <c r="Z52" s="4"/>
    </row>
    <row r="53" ht="15.75" customHeight="1">
      <c r="A53" s="8">
        <f>Kontoplan!B43</f>
        <v>6810</v>
      </c>
      <c r="B53" s="8" t="str">
        <f>Kontoplan!C43</f>
        <v>Datakostnad</v>
      </c>
      <c r="C53" s="9"/>
      <c r="D53" s="9"/>
      <c r="E53" s="16">
        <f t="shared" si="3"/>
        <v>0</v>
      </c>
      <c r="F53" s="9">
        <v>0.0</v>
      </c>
      <c r="G53" s="9">
        <v>0.0</v>
      </c>
      <c r="H53" s="9">
        <v>0.0</v>
      </c>
      <c r="I53" s="9">
        <v>0.0</v>
      </c>
      <c r="J53" s="9">
        <v>0.0</v>
      </c>
      <c r="K53" s="9">
        <v>0.0</v>
      </c>
      <c r="L53" s="9">
        <v>0.0</v>
      </c>
      <c r="M53" s="9">
        <v>0.0</v>
      </c>
      <c r="N53" s="9">
        <v>0.0</v>
      </c>
      <c r="O53" s="9">
        <v>0.0</v>
      </c>
      <c r="P53" s="9">
        <v>0.0</v>
      </c>
      <c r="Q53" s="9">
        <v>0.0</v>
      </c>
      <c r="R53" s="4"/>
      <c r="S53" s="46"/>
      <c r="T53" s="4"/>
      <c r="U53" s="4"/>
      <c r="V53" s="4"/>
      <c r="W53" s="4"/>
      <c r="X53" s="4"/>
      <c r="Y53" s="4"/>
      <c r="Z53" s="4"/>
    </row>
    <row r="54" ht="15.75" customHeight="1">
      <c r="A54" s="8">
        <f>Kontoplan!B44</f>
        <v>6860</v>
      </c>
      <c r="B54" s="8" t="str">
        <f>Kontoplan!C44</f>
        <v>Møte, kurs, oppdatering o.l</v>
      </c>
      <c r="C54" s="9"/>
      <c r="D54" s="9"/>
      <c r="E54" s="16">
        <f t="shared" si="3"/>
        <v>0</v>
      </c>
      <c r="F54" s="9">
        <v>0.0</v>
      </c>
      <c r="G54" s="9">
        <v>0.0</v>
      </c>
      <c r="H54" s="9">
        <v>0.0</v>
      </c>
      <c r="I54" s="9">
        <v>0.0</v>
      </c>
      <c r="J54" s="9">
        <v>0.0</v>
      </c>
      <c r="K54" s="9">
        <v>0.0</v>
      </c>
      <c r="L54" s="9">
        <v>0.0</v>
      </c>
      <c r="M54" s="9">
        <v>0.0</v>
      </c>
      <c r="N54" s="9">
        <v>0.0</v>
      </c>
      <c r="O54" s="9">
        <v>0.0</v>
      </c>
      <c r="P54" s="9">
        <v>0.0</v>
      </c>
      <c r="Q54" s="9">
        <v>0.0</v>
      </c>
      <c r="R54" s="4"/>
      <c r="S54" s="46"/>
      <c r="T54" s="4"/>
      <c r="U54" s="4"/>
      <c r="V54" s="4"/>
      <c r="W54" s="4"/>
      <c r="X54" s="4"/>
      <c r="Y54" s="4"/>
      <c r="Z54" s="4"/>
    </row>
    <row r="55" ht="15.75" customHeight="1">
      <c r="A55" s="8">
        <f>Kontoplan!B45</f>
        <v>6900</v>
      </c>
      <c r="B55" s="8" t="str">
        <f>Kontoplan!C45</f>
        <v>Mobil</v>
      </c>
      <c r="C55" s="9"/>
      <c r="D55" s="9"/>
      <c r="E55" s="16">
        <f t="shared" si="3"/>
        <v>0</v>
      </c>
      <c r="F55" s="9">
        <v>0.0</v>
      </c>
      <c r="G55" s="9">
        <v>0.0</v>
      </c>
      <c r="H55" s="9">
        <v>0.0</v>
      </c>
      <c r="I55" s="9">
        <v>0.0</v>
      </c>
      <c r="J55" s="9">
        <v>0.0</v>
      </c>
      <c r="K55" s="9">
        <v>0.0</v>
      </c>
      <c r="L55" s="9">
        <v>0.0</v>
      </c>
      <c r="M55" s="9">
        <v>0.0</v>
      </c>
      <c r="N55" s="9">
        <v>0.0</v>
      </c>
      <c r="O55" s="9">
        <v>0.0</v>
      </c>
      <c r="P55" s="9">
        <v>0.0</v>
      </c>
      <c r="Q55" s="9">
        <v>0.0</v>
      </c>
      <c r="R55" s="4"/>
      <c r="S55" s="46"/>
      <c r="T55" s="4"/>
      <c r="U55" s="4"/>
      <c r="V55" s="4"/>
      <c r="W55" s="4"/>
      <c r="X55" s="4"/>
      <c r="Y55" s="4"/>
      <c r="Z55" s="4"/>
    </row>
    <row r="56" ht="15.75" customHeight="1">
      <c r="A56" s="8">
        <f>Kontoplan!B46</f>
        <v>7140</v>
      </c>
      <c r="B56" s="8" t="str">
        <f>Kontoplan!C46</f>
        <v>Reisekostnad idrett</v>
      </c>
      <c r="C56" s="9"/>
      <c r="D56" s="9"/>
      <c r="E56" s="16">
        <f t="shared" si="3"/>
        <v>0</v>
      </c>
      <c r="F56" s="9">
        <v>0.0</v>
      </c>
      <c r="G56" s="9">
        <v>0.0</v>
      </c>
      <c r="H56" s="9">
        <v>0.0</v>
      </c>
      <c r="I56" s="9">
        <v>0.0</v>
      </c>
      <c r="J56" s="9">
        <v>0.0</v>
      </c>
      <c r="K56" s="9">
        <v>0.0</v>
      </c>
      <c r="L56" s="9">
        <v>0.0</v>
      </c>
      <c r="M56" s="9">
        <v>0.0</v>
      </c>
      <c r="N56" s="9">
        <v>0.0</v>
      </c>
      <c r="O56" s="9">
        <v>0.0</v>
      </c>
      <c r="P56" s="9">
        <v>0.0</v>
      </c>
      <c r="Q56" s="9">
        <v>0.0</v>
      </c>
      <c r="R56" s="4"/>
      <c r="S56" s="46"/>
      <c r="T56" s="4"/>
      <c r="U56" s="4"/>
      <c r="V56" s="4"/>
      <c r="W56" s="4"/>
      <c r="X56" s="4"/>
      <c r="Y56" s="4"/>
      <c r="Z56" s="4"/>
    </row>
    <row r="57" ht="15.75" customHeight="1">
      <c r="A57" s="8">
        <f>Kontoplan!B47</f>
        <v>7141</v>
      </c>
      <c r="B57" s="8" t="str">
        <f>Kontoplan!C47</f>
        <v>Reisekostnad annet</v>
      </c>
      <c r="C57" s="9"/>
      <c r="D57" s="9"/>
      <c r="E57" s="16">
        <f t="shared" si="3"/>
        <v>0</v>
      </c>
      <c r="F57" s="9">
        <v>0.0</v>
      </c>
      <c r="G57" s="9">
        <v>0.0</v>
      </c>
      <c r="H57" s="9">
        <v>0.0</v>
      </c>
      <c r="I57" s="9">
        <v>0.0</v>
      </c>
      <c r="J57" s="9">
        <v>0.0</v>
      </c>
      <c r="K57" s="9">
        <v>0.0</v>
      </c>
      <c r="L57" s="9">
        <v>0.0</v>
      </c>
      <c r="M57" s="9">
        <v>0.0</v>
      </c>
      <c r="N57" s="9">
        <v>0.0</v>
      </c>
      <c r="O57" s="9">
        <v>0.0</v>
      </c>
      <c r="P57" s="9">
        <v>0.0</v>
      </c>
      <c r="Q57" s="9">
        <v>0.0</v>
      </c>
      <c r="R57" s="4"/>
      <c r="S57" s="46"/>
      <c r="T57" s="4"/>
      <c r="U57" s="4"/>
      <c r="V57" s="4"/>
      <c r="W57" s="4"/>
      <c r="X57" s="4"/>
      <c r="Y57" s="4"/>
      <c r="Z57" s="4"/>
    </row>
    <row r="58" ht="15.75" customHeight="1">
      <c r="A58" s="8">
        <f>Kontoplan!B48</f>
        <v>7310</v>
      </c>
      <c r="B58" s="8" t="str">
        <f>Kontoplan!C48</f>
        <v>Arrangement, idrett</v>
      </c>
      <c r="C58" s="9"/>
      <c r="D58" s="9"/>
      <c r="E58" s="16">
        <f t="shared" si="3"/>
        <v>50000</v>
      </c>
      <c r="F58" s="9">
        <v>0.0</v>
      </c>
      <c r="G58" s="9">
        <v>0.0</v>
      </c>
      <c r="H58" s="9">
        <v>6000.0</v>
      </c>
      <c r="I58" s="9">
        <v>0.0</v>
      </c>
      <c r="J58" s="9">
        <v>0.0</v>
      </c>
      <c r="K58" s="9">
        <v>0.0</v>
      </c>
      <c r="L58" s="9">
        <v>0.0</v>
      </c>
      <c r="M58" s="9">
        <v>0.0</v>
      </c>
      <c r="N58" s="9">
        <v>0.0</v>
      </c>
      <c r="O58" s="9">
        <v>44000.0</v>
      </c>
      <c r="P58" s="9">
        <v>0.0</v>
      </c>
      <c r="Q58" s="9">
        <v>0.0</v>
      </c>
      <c r="R58" s="4"/>
      <c r="S58" s="46"/>
      <c r="T58" s="4"/>
      <c r="U58" s="4"/>
      <c r="V58" s="4"/>
      <c r="W58" s="4"/>
      <c r="X58" s="4"/>
      <c r="Y58" s="4"/>
      <c r="Z58" s="4"/>
    </row>
    <row r="59" ht="15.75" customHeight="1">
      <c r="A59" s="8">
        <f>Kontoplan!B49</f>
        <v>7315</v>
      </c>
      <c r="B59" s="8" t="str">
        <f>Kontoplan!C49</f>
        <v>Arrangement, ikke idrett</v>
      </c>
      <c r="C59" s="9"/>
      <c r="D59" s="9"/>
      <c r="E59" s="16">
        <f t="shared" si="3"/>
        <v>19000</v>
      </c>
      <c r="F59" s="9">
        <v>19000.0</v>
      </c>
      <c r="G59" s="9">
        <v>0.0</v>
      </c>
      <c r="H59" s="9">
        <v>0.0</v>
      </c>
      <c r="I59" s="9">
        <v>0.0</v>
      </c>
      <c r="J59" s="9">
        <v>0.0</v>
      </c>
      <c r="K59" s="9">
        <v>0.0</v>
      </c>
      <c r="L59" s="9">
        <v>0.0</v>
      </c>
      <c r="M59" s="9">
        <v>0.0</v>
      </c>
      <c r="N59" s="9">
        <v>0.0</v>
      </c>
      <c r="O59" s="9">
        <v>0.0</v>
      </c>
      <c r="P59" s="9">
        <v>0.0</v>
      </c>
      <c r="Q59" s="9">
        <v>0.0</v>
      </c>
      <c r="R59" s="4"/>
      <c r="S59" s="46"/>
      <c r="T59" s="4"/>
      <c r="U59" s="4"/>
      <c r="V59" s="4"/>
      <c r="W59" s="4"/>
      <c r="X59" s="4"/>
      <c r="Y59" s="4"/>
      <c r="Z59" s="4"/>
    </row>
    <row r="60" ht="15.75" customHeight="1">
      <c r="A60" s="8">
        <f>Kontoplan!B50</f>
        <v>7320</v>
      </c>
      <c r="B60" s="8" t="str">
        <f>Kontoplan!C50</f>
        <v>Markedsføring</v>
      </c>
      <c r="C60" s="9"/>
      <c r="D60" s="9"/>
      <c r="E60" s="16">
        <f t="shared" si="3"/>
        <v>0</v>
      </c>
      <c r="F60" s="9">
        <v>0.0</v>
      </c>
      <c r="G60" s="9">
        <v>0.0</v>
      </c>
      <c r="H60" s="9">
        <v>0.0</v>
      </c>
      <c r="I60" s="9">
        <v>0.0</v>
      </c>
      <c r="J60" s="9">
        <v>0.0</v>
      </c>
      <c r="K60" s="9">
        <v>0.0</v>
      </c>
      <c r="L60" s="9">
        <v>0.0</v>
      </c>
      <c r="M60" s="9">
        <v>0.0</v>
      </c>
      <c r="N60" s="9">
        <v>0.0</v>
      </c>
      <c r="O60" s="9">
        <v>0.0</v>
      </c>
      <c r="P60" s="9">
        <v>0.0</v>
      </c>
      <c r="Q60" s="9">
        <v>0.0</v>
      </c>
      <c r="R60" s="4"/>
      <c r="S60" s="46"/>
      <c r="T60" s="4"/>
      <c r="U60" s="4"/>
      <c r="V60" s="4"/>
      <c r="W60" s="4"/>
      <c r="X60" s="4"/>
      <c r="Y60" s="4"/>
      <c r="Z60" s="4"/>
    </row>
    <row r="61" ht="15.75" customHeight="1">
      <c r="A61" s="8">
        <f>Kontoplan!B51</f>
        <v>7350</v>
      </c>
      <c r="B61" s="8" t="str">
        <f>Kontoplan!C51</f>
        <v>Representasjon</v>
      </c>
      <c r="C61" s="9"/>
      <c r="D61" s="9"/>
      <c r="E61" s="16">
        <f t="shared" si="3"/>
        <v>0</v>
      </c>
      <c r="F61" s="9">
        <v>0.0</v>
      </c>
      <c r="G61" s="9">
        <v>0.0</v>
      </c>
      <c r="H61" s="9">
        <v>0.0</v>
      </c>
      <c r="I61" s="9">
        <v>0.0</v>
      </c>
      <c r="J61" s="9">
        <v>0.0</v>
      </c>
      <c r="K61" s="9">
        <v>0.0</v>
      </c>
      <c r="L61" s="9">
        <v>0.0</v>
      </c>
      <c r="M61" s="9">
        <v>0.0</v>
      </c>
      <c r="N61" s="9">
        <v>0.0</v>
      </c>
      <c r="O61" s="9">
        <v>0.0</v>
      </c>
      <c r="P61" s="9">
        <v>0.0</v>
      </c>
      <c r="Q61" s="9">
        <v>0.0</v>
      </c>
      <c r="R61" s="4"/>
      <c r="S61" s="46"/>
      <c r="T61" s="4"/>
      <c r="U61" s="4"/>
      <c r="V61" s="4"/>
      <c r="W61" s="4"/>
      <c r="X61" s="4"/>
      <c r="Y61" s="4"/>
      <c r="Z61" s="4"/>
    </row>
    <row r="62" ht="15.75" customHeight="1">
      <c r="A62" s="8">
        <f>Kontoplan!B52</f>
        <v>7401</v>
      </c>
      <c r="B62" s="8" t="str">
        <f>Kontoplan!C52</f>
        <v>Bot</v>
      </c>
      <c r="C62" s="9"/>
      <c r="D62" s="9"/>
      <c r="E62" s="16">
        <f t="shared" si="3"/>
        <v>0</v>
      </c>
      <c r="F62" s="9">
        <v>0.0</v>
      </c>
      <c r="G62" s="9">
        <v>0.0</v>
      </c>
      <c r="H62" s="9">
        <v>0.0</v>
      </c>
      <c r="I62" s="9">
        <v>0.0</v>
      </c>
      <c r="J62" s="9">
        <v>0.0</v>
      </c>
      <c r="K62" s="9">
        <v>0.0</v>
      </c>
      <c r="L62" s="9">
        <v>0.0</v>
      </c>
      <c r="M62" s="9">
        <v>0.0</v>
      </c>
      <c r="N62" s="9">
        <v>0.0</v>
      </c>
      <c r="O62" s="9">
        <v>0.0</v>
      </c>
      <c r="P62" s="9">
        <v>0.0</v>
      </c>
      <c r="Q62" s="9">
        <v>0.0</v>
      </c>
      <c r="R62" s="4"/>
      <c r="S62" s="46"/>
      <c r="T62" s="4"/>
      <c r="U62" s="4"/>
      <c r="V62" s="4"/>
      <c r="W62" s="4"/>
      <c r="X62" s="4"/>
      <c r="Y62" s="4"/>
      <c r="Z62" s="4"/>
    </row>
    <row r="63" ht="15.75" customHeight="1">
      <c r="A63" s="8">
        <f>Kontoplan!B53</f>
        <v>7410</v>
      </c>
      <c r="B63" s="8" t="str">
        <f>Kontoplan!C53</f>
        <v>Kontingent</v>
      </c>
      <c r="C63" s="9"/>
      <c r="D63" s="9"/>
      <c r="E63" s="16">
        <f t="shared" si="3"/>
        <v>20000</v>
      </c>
      <c r="F63" s="9">
        <v>0.0</v>
      </c>
      <c r="G63" s="9">
        <v>0.0</v>
      </c>
      <c r="H63" s="9">
        <v>0.0</v>
      </c>
      <c r="I63" s="9">
        <v>0.0</v>
      </c>
      <c r="J63" s="9">
        <v>0.0</v>
      </c>
      <c r="K63" s="9">
        <v>0.0</v>
      </c>
      <c r="L63" s="9">
        <v>0.0</v>
      </c>
      <c r="M63" s="9">
        <v>0.0</v>
      </c>
      <c r="N63" s="9">
        <v>20000.0</v>
      </c>
      <c r="O63" s="9">
        <v>0.0</v>
      </c>
      <c r="P63" s="9">
        <v>0.0</v>
      </c>
      <c r="Q63" s="9">
        <v>0.0</v>
      </c>
      <c r="R63" s="4"/>
      <c r="S63" s="46"/>
      <c r="T63" s="4"/>
      <c r="U63" s="4"/>
      <c r="V63" s="4"/>
      <c r="W63" s="4"/>
      <c r="X63" s="4"/>
      <c r="Y63" s="4"/>
      <c r="Z63" s="4"/>
    </row>
    <row r="64" ht="15.75" customHeight="1">
      <c r="A64" s="8">
        <f>Kontoplan!B54</f>
        <v>7430</v>
      </c>
      <c r="B64" s="8" t="str">
        <f>Kontoplan!C54</f>
        <v>Gave</v>
      </c>
      <c r="C64" s="9"/>
      <c r="D64" s="9"/>
      <c r="E64" s="16">
        <f t="shared" si="3"/>
        <v>0</v>
      </c>
      <c r="F64" s="9">
        <v>0.0</v>
      </c>
      <c r="G64" s="9">
        <v>0.0</v>
      </c>
      <c r="H64" s="9">
        <v>0.0</v>
      </c>
      <c r="I64" s="9">
        <v>0.0</v>
      </c>
      <c r="J64" s="9">
        <v>0.0</v>
      </c>
      <c r="K64" s="9">
        <v>0.0</v>
      </c>
      <c r="L64" s="9">
        <v>0.0</v>
      </c>
      <c r="M64" s="9">
        <v>0.0</v>
      </c>
      <c r="N64" s="9">
        <v>0.0</v>
      </c>
      <c r="O64" s="9">
        <v>0.0</v>
      </c>
      <c r="P64" s="9">
        <v>0.0</v>
      </c>
      <c r="Q64" s="9">
        <v>0.0</v>
      </c>
      <c r="R64" s="4"/>
      <c r="S64" s="46"/>
      <c r="T64" s="4"/>
      <c r="U64" s="4"/>
      <c r="V64" s="4"/>
      <c r="W64" s="4"/>
      <c r="X64" s="4"/>
      <c r="Y64" s="4"/>
      <c r="Z64" s="4"/>
    </row>
    <row r="65" ht="15.75" customHeight="1">
      <c r="A65" s="8">
        <f>Kontoplan!B55</f>
        <v>7500</v>
      </c>
      <c r="B65" s="8" t="str">
        <f>Kontoplan!C55</f>
        <v>Forsikringspremie</v>
      </c>
      <c r="C65" s="9"/>
      <c r="D65" s="9"/>
      <c r="E65" s="16">
        <f t="shared" si="3"/>
        <v>0</v>
      </c>
      <c r="F65" s="9">
        <v>0.0</v>
      </c>
      <c r="G65" s="9">
        <v>0.0</v>
      </c>
      <c r="H65" s="9">
        <v>0.0</v>
      </c>
      <c r="I65" s="9">
        <v>0.0</v>
      </c>
      <c r="J65" s="9">
        <v>0.0</v>
      </c>
      <c r="K65" s="9">
        <v>0.0</v>
      </c>
      <c r="L65" s="9">
        <v>0.0</v>
      </c>
      <c r="M65" s="9">
        <v>0.0</v>
      </c>
      <c r="N65" s="9">
        <v>0.0</v>
      </c>
      <c r="O65" s="9">
        <v>0.0</v>
      </c>
      <c r="P65" s="9">
        <v>0.0</v>
      </c>
      <c r="Q65" s="9">
        <v>0.0</v>
      </c>
      <c r="R65" s="4"/>
      <c r="S65" s="46"/>
      <c r="T65" s="4"/>
      <c r="U65" s="4"/>
      <c r="V65" s="4"/>
      <c r="W65" s="4"/>
      <c r="X65" s="4"/>
      <c r="Y65" s="4"/>
      <c r="Z65" s="4"/>
    </row>
    <row r="66" ht="15.75" customHeight="1">
      <c r="A66" s="8">
        <f>Kontoplan!B56</f>
        <v>7770</v>
      </c>
      <c r="B66" s="8" t="str">
        <f>Kontoplan!C56</f>
        <v>Bank og kortgebyr</v>
      </c>
      <c r="C66" s="9"/>
      <c r="D66" s="9"/>
      <c r="E66" s="16">
        <f t="shared" si="3"/>
        <v>0</v>
      </c>
      <c r="F66" s="9">
        <v>0.0</v>
      </c>
      <c r="G66" s="9">
        <v>0.0</v>
      </c>
      <c r="H66" s="9">
        <v>0.0</v>
      </c>
      <c r="I66" s="9">
        <v>0.0</v>
      </c>
      <c r="J66" s="9">
        <v>0.0</v>
      </c>
      <c r="K66" s="9">
        <v>0.0</v>
      </c>
      <c r="L66" s="9">
        <v>0.0</v>
      </c>
      <c r="M66" s="9">
        <v>0.0</v>
      </c>
      <c r="N66" s="9">
        <v>0.0</v>
      </c>
      <c r="O66" s="9">
        <v>0.0</v>
      </c>
      <c r="P66" s="9">
        <v>0.0</v>
      </c>
      <c r="Q66" s="9">
        <v>0.0</v>
      </c>
      <c r="R66" s="4"/>
      <c r="S66" s="46"/>
      <c r="T66" s="4"/>
      <c r="U66" s="4"/>
      <c r="V66" s="4"/>
      <c r="W66" s="4"/>
      <c r="X66" s="4"/>
      <c r="Y66" s="4"/>
      <c r="Z66" s="4"/>
    </row>
    <row r="67" ht="15.75" customHeight="1">
      <c r="A67" s="8">
        <f>Kontoplan!B57</f>
        <v>7791</v>
      </c>
      <c r="B67" s="8" t="str">
        <f>Kontoplan!C57</f>
        <v>Internstøtte grupper</v>
      </c>
      <c r="C67" s="9"/>
      <c r="D67" s="9"/>
      <c r="E67" s="16">
        <f t="shared" si="3"/>
        <v>0</v>
      </c>
      <c r="F67" s="9">
        <v>0.0</v>
      </c>
      <c r="G67" s="9">
        <v>0.0</v>
      </c>
      <c r="H67" s="9">
        <v>0.0</v>
      </c>
      <c r="I67" s="9">
        <v>0.0</v>
      </c>
      <c r="J67" s="9">
        <v>0.0</v>
      </c>
      <c r="K67" s="9">
        <v>0.0</v>
      </c>
      <c r="L67" s="9">
        <v>0.0</v>
      </c>
      <c r="M67" s="9">
        <v>0.0</v>
      </c>
      <c r="N67" s="9">
        <v>0.0</v>
      </c>
      <c r="O67" s="9">
        <v>0.0</v>
      </c>
      <c r="P67" s="9">
        <v>0.0</v>
      </c>
      <c r="Q67" s="9">
        <v>0.0</v>
      </c>
      <c r="R67" s="4"/>
      <c r="S67" s="46"/>
      <c r="T67" s="4"/>
      <c r="U67" s="4"/>
      <c r="V67" s="4"/>
      <c r="W67" s="4"/>
      <c r="X67" s="4"/>
      <c r="Y67" s="4"/>
      <c r="Z67" s="4"/>
    </row>
    <row r="68" ht="15.75" customHeight="1">
      <c r="A68" s="8">
        <f>Kontoplan!B58</f>
        <v>8050</v>
      </c>
      <c r="B68" s="8" t="str">
        <f>Kontoplan!C58</f>
        <v>Annen renteinntekt</v>
      </c>
      <c r="C68" s="9"/>
      <c r="D68" s="9"/>
      <c r="E68" s="16">
        <f t="shared" si="3"/>
        <v>0</v>
      </c>
      <c r="F68" s="9">
        <v>0.0</v>
      </c>
      <c r="G68" s="9">
        <v>0.0</v>
      </c>
      <c r="H68" s="9">
        <v>0.0</v>
      </c>
      <c r="I68" s="9">
        <v>0.0</v>
      </c>
      <c r="J68" s="9">
        <v>0.0</v>
      </c>
      <c r="K68" s="9">
        <v>0.0</v>
      </c>
      <c r="L68" s="9">
        <v>0.0</v>
      </c>
      <c r="M68" s="9">
        <v>0.0</v>
      </c>
      <c r="N68" s="9">
        <v>0.0</v>
      </c>
      <c r="O68" s="9">
        <v>0.0</v>
      </c>
      <c r="P68" s="9">
        <v>0.0</v>
      </c>
      <c r="Q68" s="9">
        <v>0.0</v>
      </c>
      <c r="R68" s="4"/>
      <c r="S68" s="46"/>
      <c r="T68" s="4"/>
      <c r="U68" s="4"/>
      <c r="V68" s="4"/>
      <c r="W68" s="4"/>
      <c r="X68" s="4"/>
      <c r="Y68" s="4"/>
      <c r="Z68" s="4"/>
    </row>
    <row r="69" ht="15.75" customHeight="1">
      <c r="A69" s="8">
        <f>Kontoplan!B59</f>
        <v>8150</v>
      </c>
      <c r="B69" s="8" t="str">
        <f>Kontoplan!C59</f>
        <v>Annen rentekostnad</v>
      </c>
      <c r="C69" s="9"/>
      <c r="D69" s="9"/>
      <c r="E69" s="16">
        <f t="shared" si="3"/>
        <v>0</v>
      </c>
      <c r="F69" s="9">
        <v>0.0</v>
      </c>
      <c r="G69" s="9">
        <v>0.0</v>
      </c>
      <c r="H69" s="9">
        <v>0.0</v>
      </c>
      <c r="I69" s="9">
        <v>0.0</v>
      </c>
      <c r="J69" s="9">
        <v>0.0</v>
      </c>
      <c r="K69" s="9">
        <v>0.0</v>
      </c>
      <c r="L69" s="9">
        <v>0.0</v>
      </c>
      <c r="M69" s="9">
        <v>0.0</v>
      </c>
      <c r="N69" s="9">
        <v>0.0</v>
      </c>
      <c r="O69" s="9">
        <v>0.0</v>
      </c>
      <c r="P69" s="9">
        <v>0.0</v>
      </c>
      <c r="Q69" s="9">
        <v>0.0</v>
      </c>
      <c r="R69" s="4"/>
      <c r="S69" s="46"/>
      <c r="T69" s="4"/>
      <c r="U69" s="4"/>
      <c r="V69" s="4"/>
      <c r="W69" s="4"/>
      <c r="X69" s="4"/>
      <c r="Y69" s="4"/>
      <c r="Z69" s="4"/>
    </row>
    <row r="70" ht="15.75" customHeight="1">
      <c r="A70" s="8">
        <f>Kontoplan!B60</f>
        <v>8170</v>
      </c>
      <c r="B70" s="8" t="str">
        <f>Kontoplan!C60</f>
        <v>Annen finanskostnad</v>
      </c>
      <c r="C70" s="9"/>
      <c r="D70" s="9"/>
      <c r="E70" s="16">
        <f t="shared" si="3"/>
        <v>0</v>
      </c>
      <c r="F70" s="9">
        <v>0.0</v>
      </c>
      <c r="G70" s="9">
        <v>0.0</v>
      </c>
      <c r="H70" s="9">
        <v>0.0</v>
      </c>
      <c r="I70" s="9">
        <v>0.0</v>
      </c>
      <c r="J70" s="9">
        <v>0.0</v>
      </c>
      <c r="K70" s="9">
        <v>0.0</v>
      </c>
      <c r="L70" s="9">
        <v>0.0</v>
      </c>
      <c r="M70" s="9">
        <v>0.0</v>
      </c>
      <c r="N70" s="9">
        <v>0.0</v>
      </c>
      <c r="O70" s="9">
        <v>0.0</v>
      </c>
      <c r="P70" s="9">
        <v>0.0</v>
      </c>
      <c r="Q70" s="9">
        <v>0.0</v>
      </c>
      <c r="R70" s="4"/>
      <c r="S70" s="46"/>
      <c r="T70" s="4"/>
      <c r="U70" s="4"/>
      <c r="V70" s="4"/>
      <c r="W70" s="4"/>
      <c r="X70" s="4"/>
      <c r="Y70" s="4"/>
      <c r="Z70" s="4"/>
    </row>
    <row r="71" ht="15.75" customHeight="1">
      <c r="A71" s="4"/>
      <c r="B71" s="4"/>
      <c r="C71" s="12"/>
      <c r="D71" s="12"/>
      <c r="E71" s="12"/>
      <c r="F71" s="12"/>
      <c r="G71" s="12"/>
      <c r="H71" s="12"/>
      <c r="I71" s="12"/>
      <c r="J71" s="12"/>
      <c r="K71" s="12"/>
      <c r="L71" s="12"/>
      <c r="M71" s="12"/>
      <c r="N71" s="12"/>
      <c r="O71" s="12"/>
      <c r="P71" s="12"/>
      <c r="Q71" s="12"/>
      <c r="R71" s="4"/>
      <c r="S71" s="4"/>
      <c r="T71" s="4"/>
      <c r="U71" s="4"/>
      <c r="V71" s="4"/>
      <c r="W71" s="4"/>
      <c r="X71" s="4"/>
      <c r="Y71" s="4"/>
      <c r="Z71" s="4"/>
    </row>
    <row r="72" ht="15.75" customHeight="1">
      <c r="A72" s="13" t="s">
        <v>32</v>
      </c>
      <c r="B72" s="14"/>
      <c r="C72" s="15">
        <f t="shared" ref="C72:Q72" si="4">SUM(C39:C71)</f>
        <v>0</v>
      </c>
      <c r="D72" s="15">
        <f t="shared" si="4"/>
        <v>0</v>
      </c>
      <c r="E72" s="16">
        <f t="shared" si="4"/>
        <v>215433</v>
      </c>
      <c r="F72" s="15">
        <f t="shared" si="4"/>
        <v>19000</v>
      </c>
      <c r="G72" s="15">
        <f t="shared" si="4"/>
        <v>0</v>
      </c>
      <c r="H72" s="15">
        <f t="shared" si="4"/>
        <v>36000</v>
      </c>
      <c r="I72" s="15">
        <f t="shared" si="4"/>
        <v>0</v>
      </c>
      <c r="J72" s="15">
        <f t="shared" si="4"/>
        <v>0</v>
      </c>
      <c r="K72" s="15">
        <f t="shared" si="4"/>
        <v>33713</v>
      </c>
      <c r="L72" s="15">
        <f t="shared" si="4"/>
        <v>0</v>
      </c>
      <c r="M72" s="15">
        <f t="shared" si="4"/>
        <v>0</v>
      </c>
      <c r="N72" s="15">
        <f t="shared" si="4"/>
        <v>22320</v>
      </c>
      <c r="O72" s="15">
        <f t="shared" si="4"/>
        <v>53000</v>
      </c>
      <c r="P72" s="15">
        <f t="shared" si="4"/>
        <v>37400</v>
      </c>
      <c r="Q72" s="15">
        <f t="shared" si="4"/>
        <v>14000</v>
      </c>
      <c r="R72" s="4"/>
      <c r="S72" s="46"/>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13" t="s">
        <v>33</v>
      </c>
      <c r="B74" s="14"/>
      <c r="C74" s="15">
        <f t="shared" ref="C74:Q74" si="5">C32+C72</f>
        <v>0</v>
      </c>
      <c r="D74" s="15">
        <f t="shared" si="5"/>
        <v>0</v>
      </c>
      <c r="E74" s="16">
        <f t="shared" si="5"/>
        <v>27878</v>
      </c>
      <c r="F74" s="15">
        <f t="shared" si="5"/>
        <v>5195</v>
      </c>
      <c r="G74" s="15">
        <f t="shared" si="5"/>
        <v>0</v>
      </c>
      <c r="H74" s="15">
        <f t="shared" si="5"/>
        <v>-26175</v>
      </c>
      <c r="I74" s="15">
        <f t="shared" si="5"/>
        <v>0</v>
      </c>
      <c r="J74" s="15">
        <f t="shared" si="5"/>
        <v>0</v>
      </c>
      <c r="K74" s="15">
        <f t="shared" si="5"/>
        <v>33713</v>
      </c>
      <c r="L74" s="15">
        <f t="shared" si="5"/>
        <v>0</v>
      </c>
      <c r="M74" s="15">
        <f t="shared" si="5"/>
        <v>0</v>
      </c>
      <c r="N74" s="15">
        <f t="shared" si="5"/>
        <v>22320</v>
      </c>
      <c r="O74" s="15">
        <f t="shared" si="5"/>
        <v>-44175</v>
      </c>
      <c r="P74" s="15">
        <f t="shared" si="5"/>
        <v>37400</v>
      </c>
      <c r="Q74" s="15">
        <f t="shared" si="5"/>
        <v>-400</v>
      </c>
      <c r="R74" s="4"/>
      <c r="S74" s="46"/>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paperSize="9"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0" topLeftCell="A11" activePane="bottomLeft" state="frozen"/>
      <selection activeCell="B12" sqref="B12" pane="bottomLeft"/>
    </sheetView>
  </sheetViews>
  <sheetFormatPr customHeight="1" defaultColWidth="11.22" defaultRowHeight="15.0"/>
  <cols>
    <col customWidth="1" min="1" max="1" width="10.78"/>
    <col customWidth="1" min="2" max="2" width="7.67"/>
    <col customWidth="1" min="3" max="3" width="23.78"/>
    <col customWidth="1" min="4" max="4" width="28.33"/>
    <col customWidth="1" min="5" max="5" width="13.67"/>
    <col customWidth="1" min="6" max="6" width="71.67"/>
    <col customWidth="1" min="7" max="7" width="49.67"/>
    <col customWidth="1" min="8" max="26" width="10.56"/>
  </cols>
  <sheetData>
    <row r="1" ht="15.75" customHeight="1">
      <c r="A1" s="4"/>
      <c r="B1" s="19" t="s">
        <v>45</v>
      </c>
      <c r="C1" s="20"/>
      <c r="D1" s="20"/>
      <c r="E1" s="20"/>
      <c r="F1" s="20"/>
      <c r="G1" s="20"/>
    </row>
    <row r="2" ht="15.75" customHeight="1">
      <c r="A2" s="4"/>
      <c r="B2" s="21"/>
    </row>
    <row r="3" ht="15.75" customHeight="1">
      <c r="A3" s="4"/>
      <c r="B3" s="21"/>
    </row>
    <row r="4" ht="15.75" customHeight="1">
      <c r="A4" s="4"/>
      <c r="B4" s="31" t="str">
        <f>Forside!B4</f>
        <v>BI Athletics</v>
      </c>
      <c r="C4" s="20"/>
      <c r="D4" s="20"/>
      <c r="E4" s="20"/>
      <c r="F4" s="20"/>
      <c r="G4" s="20"/>
    </row>
    <row r="5" ht="15.75" customHeight="1">
      <c r="A5" s="4"/>
      <c r="B5" s="21"/>
    </row>
    <row r="6" ht="15.75" customHeight="1">
      <c r="A6" s="4"/>
      <c r="B6" s="21"/>
    </row>
    <row r="7" ht="15.75" customHeight="1">
      <c r="A7" s="4"/>
      <c r="B7" s="4"/>
      <c r="C7" s="4"/>
      <c r="D7" s="4"/>
      <c r="E7" s="4"/>
      <c r="F7" s="4"/>
      <c r="G7" s="4"/>
    </row>
    <row r="8" ht="39.75" customHeight="1">
      <c r="A8" s="4"/>
      <c r="B8" s="4"/>
      <c r="C8" s="32" t="s">
        <v>46</v>
      </c>
      <c r="D8" s="33"/>
      <c r="E8" s="34"/>
      <c r="F8" s="14"/>
      <c r="G8" s="4"/>
    </row>
    <row r="9" ht="15.75" customHeight="1">
      <c r="A9" s="4"/>
      <c r="B9" s="4"/>
      <c r="C9" s="4"/>
      <c r="D9" s="4"/>
      <c r="E9" s="4"/>
      <c r="F9" s="4"/>
      <c r="G9" s="4"/>
    </row>
    <row r="10" ht="15.75" customHeight="1">
      <c r="A10" s="35" t="s">
        <v>47</v>
      </c>
      <c r="B10" s="35" t="s">
        <v>48</v>
      </c>
      <c r="C10" s="35" t="s">
        <v>49</v>
      </c>
      <c r="D10" s="35"/>
      <c r="E10" s="35" t="s">
        <v>50</v>
      </c>
      <c r="F10" s="35" t="s">
        <v>51</v>
      </c>
      <c r="G10" s="35" t="s">
        <v>52</v>
      </c>
    </row>
    <row r="11" ht="15.75" customHeight="1">
      <c r="A11" s="36" t="s">
        <v>53</v>
      </c>
      <c r="B11" s="36">
        <v>3000.0</v>
      </c>
      <c r="C11" s="36" t="s">
        <v>54</v>
      </c>
      <c r="D11" s="37" t="str">
        <f t="shared" ref="D11:D60" si="1">CONCATENATE(B11," ",C11)</f>
        <v>3000 Salgsinntekter, avgiftspliktig</v>
      </c>
      <c r="E11" s="37" t="s">
        <v>55</v>
      </c>
      <c r="F11" s="38" t="s">
        <v>56</v>
      </c>
      <c r="G11" s="38"/>
    </row>
    <row r="12" ht="15.75" customHeight="1">
      <c r="A12" s="36" t="s">
        <v>53</v>
      </c>
      <c r="B12" s="36">
        <v>3009.0</v>
      </c>
      <c r="C12" s="36" t="s">
        <v>57</v>
      </c>
      <c r="D12" s="37" t="str">
        <f t="shared" si="1"/>
        <v>3009 Sponsorinntekt</v>
      </c>
      <c r="E12" s="37" t="s">
        <v>55</v>
      </c>
      <c r="F12" s="38" t="s">
        <v>58</v>
      </c>
      <c r="G12" s="38" t="s">
        <v>59</v>
      </c>
    </row>
    <row r="13" ht="15.75" customHeight="1">
      <c r="A13" s="36" t="s">
        <v>53</v>
      </c>
      <c r="B13" s="36">
        <v>3100.0</v>
      </c>
      <c r="C13" s="36" t="s">
        <v>60</v>
      </c>
      <c r="D13" s="37" t="str">
        <f t="shared" si="1"/>
        <v>3100 Salgsinntekter, avgiftsfri</v>
      </c>
      <c r="E13" s="37" t="s">
        <v>61</v>
      </c>
      <c r="F13" s="38" t="s">
        <v>62</v>
      </c>
      <c r="G13" s="38" t="s">
        <v>63</v>
      </c>
    </row>
    <row r="14" ht="15.75" customHeight="1">
      <c r="A14" s="36" t="s">
        <v>53</v>
      </c>
      <c r="B14" s="36">
        <v>3101.0</v>
      </c>
      <c r="C14" s="36" t="s">
        <v>64</v>
      </c>
      <c r="D14" s="37" t="str">
        <f t="shared" si="1"/>
        <v>3101 Dugnad</v>
      </c>
      <c r="E14" s="37" t="s">
        <v>61</v>
      </c>
      <c r="F14" s="38" t="s">
        <v>65</v>
      </c>
      <c r="G14" s="38" t="s">
        <v>64</v>
      </c>
    </row>
    <row r="15" ht="15.75" customHeight="1">
      <c r="A15" s="36" t="s">
        <v>53</v>
      </c>
      <c r="B15" s="36">
        <v>3410.0</v>
      </c>
      <c r="C15" s="36" t="s">
        <v>66</v>
      </c>
      <c r="D15" s="37" t="str">
        <f t="shared" si="1"/>
        <v>3410 Tilskudd fra Oslo Kommune</v>
      </c>
      <c r="E15" s="37" t="s">
        <v>61</v>
      </c>
      <c r="F15" s="38"/>
      <c r="G15" s="38"/>
    </row>
    <row r="16" ht="15.75" customHeight="1">
      <c r="A16" s="36" t="s">
        <v>53</v>
      </c>
      <c r="B16" s="36">
        <v>3420.0</v>
      </c>
      <c r="C16" s="36" t="s">
        <v>67</v>
      </c>
      <c r="D16" s="37" t="str">
        <f t="shared" si="1"/>
        <v>3420 Momskompensasjon</v>
      </c>
      <c r="E16" s="37" t="s">
        <v>61</v>
      </c>
      <c r="F16" s="38"/>
      <c r="G16" s="38"/>
    </row>
    <row r="17" ht="15.75" customHeight="1">
      <c r="A17" s="36" t="s">
        <v>53</v>
      </c>
      <c r="B17" s="36">
        <v>3430.0</v>
      </c>
      <c r="C17" s="36" t="s">
        <v>68</v>
      </c>
      <c r="D17" s="37" t="str">
        <f t="shared" si="1"/>
        <v>3430 Grasrotandelen Norsk Tipping</v>
      </c>
      <c r="E17" s="37" t="s">
        <v>61</v>
      </c>
      <c r="F17" s="38"/>
      <c r="G17" s="38"/>
    </row>
    <row r="18" ht="15.75" customHeight="1">
      <c r="A18" s="36" t="s">
        <v>53</v>
      </c>
      <c r="B18" s="36">
        <v>3900.0</v>
      </c>
      <c r="C18" s="36" t="s">
        <v>69</v>
      </c>
      <c r="D18" s="37" t="str">
        <f t="shared" si="1"/>
        <v>3900 Annen driftsrelatert inntekt</v>
      </c>
      <c r="E18" s="37" t="s">
        <v>61</v>
      </c>
      <c r="F18" s="38"/>
      <c r="G18" s="38"/>
    </row>
    <row r="19" ht="15.75" customHeight="1">
      <c r="A19" s="36" t="s">
        <v>53</v>
      </c>
      <c r="B19" s="36">
        <v>3901.0</v>
      </c>
      <c r="C19" s="36" t="s">
        <v>70</v>
      </c>
      <c r="D19" s="37" t="str">
        <f t="shared" si="1"/>
        <v>3901 Internstøtte BI Athletics</v>
      </c>
      <c r="E19" s="37" t="s">
        <v>61</v>
      </c>
      <c r="F19" s="38"/>
      <c r="G19" s="38"/>
    </row>
    <row r="20" ht="15.75" customHeight="1">
      <c r="A20" s="36" t="s">
        <v>53</v>
      </c>
      <c r="B20" s="36">
        <v>3920.0</v>
      </c>
      <c r="C20" s="36" t="s">
        <v>71</v>
      </c>
      <c r="D20" s="37" t="str">
        <f t="shared" si="1"/>
        <v>3920 Medlemskontingent</v>
      </c>
      <c r="E20" s="37" t="s">
        <v>61</v>
      </c>
      <c r="F20" s="38" t="s">
        <v>72</v>
      </c>
      <c r="G20" s="38" t="s">
        <v>73</v>
      </c>
    </row>
    <row r="21" ht="15.75" customHeight="1">
      <c r="A21" s="36" t="s">
        <v>53</v>
      </c>
      <c r="B21" s="36">
        <v>3921.0</v>
      </c>
      <c r="C21" s="36" t="s">
        <v>74</v>
      </c>
      <c r="D21" s="37" t="str">
        <f t="shared" si="1"/>
        <v>3921 Gruppeavgift</v>
      </c>
      <c r="E21" s="37" t="s">
        <v>61</v>
      </c>
      <c r="F21" s="38" t="s">
        <v>75</v>
      </c>
      <c r="G21" s="38" t="s">
        <v>73</v>
      </c>
    </row>
    <row r="22" ht="15.75" customHeight="1">
      <c r="A22" s="36" t="s">
        <v>53</v>
      </c>
      <c r="B22" s="36">
        <v>3930.0</v>
      </c>
      <c r="C22" s="36" t="s">
        <v>76</v>
      </c>
      <c r="D22" s="37" t="str">
        <f t="shared" si="1"/>
        <v>3930 Treningsavgift</v>
      </c>
      <c r="E22" s="37" t="s">
        <v>61</v>
      </c>
      <c r="F22" s="38" t="s">
        <v>77</v>
      </c>
      <c r="G22" s="38" t="s">
        <v>73</v>
      </c>
    </row>
    <row r="23" ht="15.75" customHeight="1">
      <c r="A23" s="36" t="s">
        <v>53</v>
      </c>
      <c r="B23" s="36">
        <v>3990.0</v>
      </c>
      <c r="C23" s="36" t="s">
        <v>78</v>
      </c>
      <c r="D23" s="37" t="str">
        <f t="shared" si="1"/>
        <v>3990 Kontingent fra BI-studenter</v>
      </c>
      <c r="E23" s="37" t="s">
        <v>61</v>
      </c>
      <c r="F23" s="38" t="s">
        <v>78</v>
      </c>
      <c r="G23" s="38" t="s">
        <v>79</v>
      </c>
    </row>
    <row r="24" ht="15.75" customHeight="1">
      <c r="A24" s="36" t="s">
        <v>53</v>
      </c>
      <c r="B24" s="36">
        <v>3991.0</v>
      </c>
      <c r="C24" s="36" t="s">
        <v>80</v>
      </c>
      <c r="D24" s="37" t="str">
        <f t="shared" si="1"/>
        <v>3991 Støtte fra BISO</v>
      </c>
      <c r="E24" s="37" t="s">
        <v>61</v>
      </c>
      <c r="F24" s="38" t="s">
        <v>81</v>
      </c>
      <c r="G24" s="38" t="s">
        <v>82</v>
      </c>
    </row>
    <row r="25" ht="15.75" customHeight="1">
      <c r="A25" s="36" t="s">
        <v>53</v>
      </c>
      <c r="B25" s="36">
        <v>3992.0</v>
      </c>
      <c r="C25" s="36" t="s">
        <v>83</v>
      </c>
      <c r="D25" s="37" t="str">
        <f t="shared" si="1"/>
        <v>3992 Støtte fra BI</v>
      </c>
      <c r="E25" s="37" t="s">
        <v>61</v>
      </c>
      <c r="F25" s="38" t="s">
        <v>84</v>
      </c>
      <c r="G25" s="38" t="s">
        <v>82</v>
      </c>
    </row>
    <row r="26" ht="15.75" customHeight="1">
      <c r="A26" s="36" t="s">
        <v>53</v>
      </c>
      <c r="B26" s="36">
        <v>3993.0</v>
      </c>
      <c r="C26" s="36" t="s">
        <v>85</v>
      </c>
      <c r="D26" s="37" t="str">
        <f t="shared" si="1"/>
        <v>3993 Støtte fra Velferdstinget</v>
      </c>
      <c r="E26" s="37" t="s">
        <v>61</v>
      </c>
      <c r="F26" s="38" t="s">
        <v>85</v>
      </c>
      <c r="G26" s="38" t="s">
        <v>82</v>
      </c>
    </row>
    <row r="27" ht="15.75" customHeight="1">
      <c r="A27" s="36" t="s">
        <v>53</v>
      </c>
      <c r="B27" s="36">
        <v>3994.0</v>
      </c>
      <c r="C27" s="36" t="s">
        <v>86</v>
      </c>
      <c r="D27" s="37" t="str">
        <f t="shared" si="1"/>
        <v>3994 Støtte fra NSI</v>
      </c>
      <c r="E27" s="37" t="s">
        <v>61</v>
      </c>
      <c r="F27" s="38" t="s">
        <v>86</v>
      </c>
      <c r="G27" s="38" t="s">
        <v>82</v>
      </c>
    </row>
    <row r="28" ht="15.75" customHeight="1">
      <c r="A28" s="36" t="s">
        <v>53</v>
      </c>
      <c r="B28" s="36">
        <v>3995.0</v>
      </c>
      <c r="C28" s="36" t="s">
        <v>87</v>
      </c>
      <c r="D28" s="37" t="str">
        <f t="shared" si="1"/>
        <v>3995 Annen støtte</v>
      </c>
      <c r="E28" s="37" t="s">
        <v>61</v>
      </c>
      <c r="F28" s="38" t="s">
        <v>87</v>
      </c>
      <c r="G28" s="38" t="s">
        <v>82</v>
      </c>
    </row>
    <row r="29" ht="15.75" customHeight="1">
      <c r="A29" s="36" t="s">
        <v>88</v>
      </c>
      <c r="B29" s="36">
        <v>5910.0</v>
      </c>
      <c r="C29" s="36" t="s">
        <v>89</v>
      </c>
      <c r="D29" s="37" t="str">
        <f t="shared" si="1"/>
        <v>5910 Lunsjkort</v>
      </c>
      <c r="E29" s="37"/>
      <c r="F29" s="38" t="s">
        <v>90</v>
      </c>
      <c r="G29" s="38" t="s">
        <v>91</v>
      </c>
    </row>
    <row r="30" ht="15.75" customHeight="1">
      <c r="A30" s="36" t="s">
        <v>88</v>
      </c>
      <c r="B30" s="36">
        <v>5995.0</v>
      </c>
      <c r="C30" s="36" t="s">
        <v>92</v>
      </c>
      <c r="D30" s="37" t="str">
        <f t="shared" si="1"/>
        <v>5995 Styrekostnader</v>
      </c>
      <c r="E30" s="37"/>
      <c r="F30" s="38" t="s">
        <v>93</v>
      </c>
      <c r="G30" s="38" t="s">
        <v>94</v>
      </c>
    </row>
    <row r="31" ht="15.75" customHeight="1">
      <c r="A31" s="36" t="s">
        <v>88</v>
      </c>
      <c r="B31" s="36">
        <v>6480.0</v>
      </c>
      <c r="C31" s="36" t="s">
        <v>95</v>
      </c>
      <c r="D31" s="37" t="str">
        <f t="shared" si="1"/>
        <v>6480 Leiekostnad idrett</v>
      </c>
      <c r="E31" s="37"/>
      <c r="F31" s="38" t="s">
        <v>96</v>
      </c>
      <c r="G31" s="38" t="s">
        <v>97</v>
      </c>
    </row>
    <row r="32" ht="15.75" customHeight="1">
      <c r="A32" s="36" t="s">
        <v>88</v>
      </c>
      <c r="B32" s="36">
        <v>6490.0</v>
      </c>
      <c r="C32" s="36" t="s">
        <v>98</v>
      </c>
      <c r="D32" s="37" t="str">
        <f t="shared" si="1"/>
        <v>6490 Leiekostnad annen</v>
      </c>
      <c r="E32" s="37"/>
      <c r="F32" s="38" t="s">
        <v>99</v>
      </c>
      <c r="G32" s="38" t="s">
        <v>100</v>
      </c>
    </row>
    <row r="33" ht="15.75" customHeight="1">
      <c r="A33" s="36" t="s">
        <v>88</v>
      </c>
      <c r="B33" s="36">
        <v>6540.0</v>
      </c>
      <c r="C33" s="36" t="s">
        <v>101</v>
      </c>
      <c r="D33" s="37" t="str">
        <f t="shared" si="1"/>
        <v>6540 Idrettsutstyr</v>
      </c>
      <c r="E33" s="37"/>
      <c r="F33" s="38"/>
      <c r="G33" s="38"/>
    </row>
    <row r="34" ht="15.75" customHeight="1">
      <c r="A34" s="36" t="s">
        <v>88</v>
      </c>
      <c r="B34" s="36">
        <v>6550.0</v>
      </c>
      <c r="C34" s="36" t="s">
        <v>102</v>
      </c>
      <c r="D34" s="37" t="str">
        <f t="shared" si="1"/>
        <v>6550 Driftsmateriale</v>
      </c>
      <c r="E34" s="37"/>
      <c r="F34" s="38" t="s">
        <v>103</v>
      </c>
      <c r="G34" s="38"/>
    </row>
    <row r="35" ht="15.75" customHeight="1">
      <c r="A35" s="36" t="s">
        <v>88</v>
      </c>
      <c r="B35" s="36">
        <v>6555.0</v>
      </c>
      <c r="C35" s="36" t="s">
        <v>104</v>
      </c>
      <c r="D35" s="37" t="str">
        <f t="shared" si="1"/>
        <v>6555 Andre driftskostnader</v>
      </c>
      <c r="E35" s="37"/>
      <c r="F35" s="38" t="s">
        <v>105</v>
      </c>
      <c r="G35" s="38"/>
    </row>
    <row r="36" ht="15.75" customHeight="1">
      <c r="A36" s="36" t="s">
        <v>88</v>
      </c>
      <c r="B36" s="36">
        <v>6571.0</v>
      </c>
      <c r="C36" s="36" t="s">
        <v>106</v>
      </c>
      <c r="D36" s="37" t="str">
        <f t="shared" si="1"/>
        <v>6571 Drakter</v>
      </c>
      <c r="E36" s="37"/>
      <c r="F36" s="38" t="s">
        <v>107</v>
      </c>
      <c r="G36" s="38" t="s">
        <v>108</v>
      </c>
    </row>
    <row r="37" ht="15.75" customHeight="1">
      <c r="A37" s="36" t="s">
        <v>88</v>
      </c>
      <c r="B37" s="36">
        <v>6572.0</v>
      </c>
      <c r="C37" s="36" t="s">
        <v>109</v>
      </c>
      <c r="D37" s="37" t="str">
        <f t="shared" si="1"/>
        <v>6572 Annet klær</v>
      </c>
      <c r="E37" s="37"/>
      <c r="F37" s="38" t="s">
        <v>110</v>
      </c>
      <c r="G37" s="38" t="s">
        <v>111</v>
      </c>
    </row>
    <row r="38" ht="15.75" customHeight="1">
      <c r="A38" s="36" t="s">
        <v>88</v>
      </c>
      <c r="B38" s="36">
        <v>6620.0</v>
      </c>
      <c r="C38" s="36" t="s">
        <v>112</v>
      </c>
      <c r="D38" s="37" t="str">
        <f t="shared" si="1"/>
        <v>6620 Reparasjon og vedlikehold</v>
      </c>
      <c r="E38" s="37"/>
      <c r="F38" s="38" t="s">
        <v>113</v>
      </c>
      <c r="G38" s="38" t="s">
        <v>114</v>
      </c>
    </row>
    <row r="39" ht="15.75" customHeight="1">
      <c r="A39" s="36" t="s">
        <v>88</v>
      </c>
      <c r="B39" s="36">
        <v>6705.0</v>
      </c>
      <c r="C39" s="36" t="s">
        <v>115</v>
      </c>
      <c r="D39" s="37" t="str">
        <f t="shared" si="1"/>
        <v>6705 Regnskapshonorar</v>
      </c>
      <c r="E39" s="37"/>
      <c r="F39" s="38"/>
      <c r="G39" s="38"/>
    </row>
    <row r="40" ht="15.75" customHeight="1">
      <c r="A40" s="36" t="s">
        <v>88</v>
      </c>
      <c r="B40" s="36">
        <v>6710.0</v>
      </c>
      <c r="C40" s="36" t="s">
        <v>116</v>
      </c>
      <c r="D40" s="37" t="str">
        <f t="shared" si="1"/>
        <v>6710 Dommerhonorar</v>
      </c>
      <c r="E40" s="37"/>
      <c r="F40" s="38" t="s">
        <v>117</v>
      </c>
      <c r="G40" s="38" t="s">
        <v>118</v>
      </c>
    </row>
    <row r="41" ht="15.75" customHeight="1">
      <c r="A41" s="36" t="s">
        <v>88</v>
      </c>
      <c r="B41" s="36">
        <v>6711.0</v>
      </c>
      <c r="C41" s="36" t="s">
        <v>119</v>
      </c>
      <c r="D41" s="37" t="str">
        <f t="shared" si="1"/>
        <v>6711 Trenerhonorar</v>
      </c>
      <c r="E41" s="37"/>
      <c r="F41" s="38" t="s">
        <v>120</v>
      </c>
      <c r="G41" s="38" t="s">
        <v>121</v>
      </c>
    </row>
    <row r="42" ht="15.75" customHeight="1">
      <c r="A42" s="36" t="s">
        <v>88</v>
      </c>
      <c r="B42" s="36">
        <v>6800.0</v>
      </c>
      <c r="C42" s="36" t="s">
        <v>122</v>
      </c>
      <c r="D42" s="37" t="str">
        <f t="shared" si="1"/>
        <v>6800 Kontorrekvisita</v>
      </c>
      <c r="E42" s="37"/>
      <c r="F42" s="38"/>
      <c r="G42" s="38"/>
    </row>
    <row r="43" ht="15.75" customHeight="1">
      <c r="A43" s="36" t="s">
        <v>88</v>
      </c>
      <c r="B43" s="36">
        <v>6810.0</v>
      </c>
      <c r="C43" s="36" t="s">
        <v>123</v>
      </c>
      <c r="D43" s="37" t="str">
        <f t="shared" si="1"/>
        <v>6810 Datakostnad</v>
      </c>
      <c r="E43" s="37"/>
      <c r="F43" s="38" t="s">
        <v>124</v>
      </c>
      <c r="G43" s="38" t="s">
        <v>125</v>
      </c>
    </row>
    <row r="44" ht="15.75" customHeight="1">
      <c r="A44" s="36" t="s">
        <v>88</v>
      </c>
      <c r="B44" s="36">
        <v>6860.0</v>
      </c>
      <c r="C44" s="36" t="s">
        <v>126</v>
      </c>
      <c r="D44" s="37" t="str">
        <f t="shared" si="1"/>
        <v>6860 Møte, kurs, oppdatering o.l</v>
      </c>
      <c r="E44" s="37"/>
      <c r="F44" s="38" t="s">
        <v>127</v>
      </c>
      <c r="G44" s="38" t="s">
        <v>128</v>
      </c>
    </row>
    <row r="45" ht="15.75" customHeight="1">
      <c r="A45" s="36" t="s">
        <v>88</v>
      </c>
      <c r="B45" s="36">
        <v>6900.0</v>
      </c>
      <c r="C45" s="36" t="s">
        <v>129</v>
      </c>
      <c r="D45" s="37" t="str">
        <f t="shared" si="1"/>
        <v>6900 Mobil</v>
      </c>
      <c r="E45" s="37"/>
      <c r="F45" s="38"/>
      <c r="G45" s="38"/>
    </row>
    <row r="46" ht="15.75" customHeight="1">
      <c r="A46" s="36" t="s">
        <v>88</v>
      </c>
      <c r="B46" s="36">
        <v>7140.0</v>
      </c>
      <c r="C46" s="36" t="s">
        <v>130</v>
      </c>
      <c r="D46" s="37" t="str">
        <f t="shared" si="1"/>
        <v>7140 Reisekostnad idrett</v>
      </c>
      <c r="E46" s="37"/>
      <c r="F46" s="38" t="s">
        <v>131</v>
      </c>
      <c r="G46" s="38" t="s">
        <v>132</v>
      </c>
    </row>
    <row r="47" ht="15.75" customHeight="1">
      <c r="A47" s="36" t="s">
        <v>88</v>
      </c>
      <c r="B47" s="36">
        <v>7141.0</v>
      </c>
      <c r="C47" s="36" t="s">
        <v>133</v>
      </c>
      <c r="D47" s="37" t="str">
        <f t="shared" si="1"/>
        <v>7141 Reisekostnad annet</v>
      </c>
      <c r="E47" s="37"/>
      <c r="F47" s="38" t="s">
        <v>134</v>
      </c>
      <c r="G47" s="38" t="s">
        <v>135</v>
      </c>
    </row>
    <row r="48" ht="15.75" customHeight="1">
      <c r="A48" s="36" t="s">
        <v>88</v>
      </c>
      <c r="B48" s="36">
        <v>7310.0</v>
      </c>
      <c r="C48" s="36" t="s">
        <v>136</v>
      </c>
      <c r="D48" s="37" t="str">
        <f t="shared" si="1"/>
        <v>7310 Arrangement, idrett</v>
      </c>
      <c r="E48" s="37"/>
      <c r="F48" s="38"/>
      <c r="G48" s="38"/>
    </row>
    <row r="49" ht="15.75" customHeight="1">
      <c r="A49" s="36" t="s">
        <v>88</v>
      </c>
      <c r="B49" s="36">
        <v>7315.0</v>
      </c>
      <c r="C49" s="36" t="s">
        <v>137</v>
      </c>
      <c r="D49" s="37" t="str">
        <f t="shared" si="1"/>
        <v>7315 Arrangement, ikke idrett</v>
      </c>
      <c r="E49" s="37"/>
      <c r="F49" s="38"/>
      <c r="G49" s="38"/>
    </row>
    <row r="50" ht="15.75" customHeight="1">
      <c r="A50" s="36" t="s">
        <v>88</v>
      </c>
      <c r="B50" s="36">
        <v>7320.0</v>
      </c>
      <c r="C50" s="36" t="s">
        <v>138</v>
      </c>
      <c r="D50" s="37" t="str">
        <f t="shared" si="1"/>
        <v>7320 Markedsføring</v>
      </c>
      <c r="E50" s="37"/>
      <c r="F50" s="38" t="s">
        <v>139</v>
      </c>
      <c r="G50" s="38" t="s">
        <v>140</v>
      </c>
    </row>
    <row r="51" ht="15.75" customHeight="1">
      <c r="A51" s="36" t="s">
        <v>88</v>
      </c>
      <c r="B51" s="36">
        <v>7350.0</v>
      </c>
      <c r="C51" s="36" t="s">
        <v>141</v>
      </c>
      <c r="D51" s="37" t="str">
        <f t="shared" si="1"/>
        <v>7350 Representasjon</v>
      </c>
      <c r="E51" s="37"/>
      <c r="F51" s="38" t="s">
        <v>142</v>
      </c>
      <c r="G51" s="38" t="s">
        <v>141</v>
      </c>
    </row>
    <row r="52" ht="15.75" customHeight="1">
      <c r="A52" s="36" t="s">
        <v>88</v>
      </c>
      <c r="B52" s="36">
        <v>7401.0</v>
      </c>
      <c r="C52" s="36" t="s">
        <v>143</v>
      </c>
      <c r="D52" s="37" t="str">
        <f t="shared" si="1"/>
        <v>7401 Bot</v>
      </c>
      <c r="E52" s="37"/>
      <c r="F52" s="38" t="s">
        <v>144</v>
      </c>
      <c r="G52" s="38" t="s">
        <v>145</v>
      </c>
    </row>
    <row r="53" ht="15.75" customHeight="1">
      <c r="A53" s="36" t="s">
        <v>88</v>
      </c>
      <c r="B53" s="36">
        <v>7410.0</v>
      </c>
      <c r="C53" s="36" t="s">
        <v>146</v>
      </c>
      <c r="D53" s="37" t="str">
        <f t="shared" si="1"/>
        <v>7410 Kontingent</v>
      </c>
      <c r="E53" s="37"/>
      <c r="F53" s="38" t="s">
        <v>147</v>
      </c>
      <c r="G53" s="38" t="s">
        <v>148</v>
      </c>
    </row>
    <row r="54" ht="15.75" customHeight="1">
      <c r="A54" s="36" t="s">
        <v>88</v>
      </c>
      <c r="B54" s="36">
        <v>7430.0</v>
      </c>
      <c r="C54" s="36" t="s">
        <v>149</v>
      </c>
      <c r="D54" s="37" t="str">
        <f t="shared" si="1"/>
        <v>7430 Gave</v>
      </c>
      <c r="E54" s="37"/>
      <c r="F54" s="38" t="s">
        <v>150</v>
      </c>
      <c r="G54" s="38" t="s">
        <v>151</v>
      </c>
    </row>
    <row r="55" ht="15.75" customHeight="1">
      <c r="A55" s="36" t="s">
        <v>88</v>
      </c>
      <c r="B55" s="36">
        <v>7500.0</v>
      </c>
      <c r="C55" s="36" t="s">
        <v>152</v>
      </c>
      <c r="D55" s="37" t="str">
        <f t="shared" si="1"/>
        <v>7500 Forsikringspremie</v>
      </c>
      <c r="E55" s="37"/>
      <c r="F55" s="38" t="s">
        <v>153</v>
      </c>
      <c r="G55" s="38" t="s">
        <v>154</v>
      </c>
    </row>
    <row r="56" ht="15.75" customHeight="1">
      <c r="A56" s="36" t="s">
        <v>88</v>
      </c>
      <c r="B56" s="36">
        <v>7770.0</v>
      </c>
      <c r="C56" s="36" t="s">
        <v>155</v>
      </c>
      <c r="D56" s="37" t="str">
        <f t="shared" si="1"/>
        <v>7770 Bank og kortgebyr</v>
      </c>
      <c r="E56" s="37"/>
      <c r="F56" s="38"/>
      <c r="G56" s="38"/>
    </row>
    <row r="57" ht="15.75" customHeight="1">
      <c r="A57" s="36" t="s">
        <v>88</v>
      </c>
      <c r="B57" s="36">
        <v>7791.0</v>
      </c>
      <c r="C57" s="36" t="s">
        <v>156</v>
      </c>
      <c r="D57" s="37" t="str">
        <f t="shared" si="1"/>
        <v>7791 Internstøtte grupper</v>
      </c>
      <c r="E57" s="37"/>
      <c r="F57" s="38"/>
      <c r="G57" s="38"/>
    </row>
    <row r="58" ht="15.75" customHeight="1">
      <c r="A58" s="36" t="s">
        <v>88</v>
      </c>
      <c r="B58" s="36">
        <v>8050.0</v>
      </c>
      <c r="C58" s="36" t="s">
        <v>157</v>
      </c>
      <c r="D58" s="37" t="str">
        <f t="shared" si="1"/>
        <v>8050 Annen renteinntekt</v>
      </c>
      <c r="E58" s="37"/>
      <c r="F58" s="38"/>
      <c r="G58" s="38"/>
    </row>
    <row r="59" ht="15.75" customHeight="1">
      <c r="A59" s="36" t="s">
        <v>88</v>
      </c>
      <c r="B59" s="36">
        <v>8150.0</v>
      </c>
      <c r="C59" s="36" t="s">
        <v>158</v>
      </c>
      <c r="D59" s="37" t="str">
        <f t="shared" si="1"/>
        <v>8150 Annen rentekostnad</v>
      </c>
      <c r="E59" s="37"/>
      <c r="F59" s="38"/>
      <c r="G59" s="38"/>
    </row>
    <row r="60" ht="15.75" customHeight="1">
      <c r="A60" s="36" t="s">
        <v>88</v>
      </c>
      <c r="B60" s="36">
        <v>8170.0</v>
      </c>
      <c r="C60" s="36" t="s">
        <v>159</v>
      </c>
      <c r="D60" s="37" t="str">
        <f t="shared" si="1"/>
        <v>8170 Annen finanskostnad</v>
      </c>
      <c r="E60" s="37"/>
      <c r="F60" s="38"/>
      <c r="G60" s="38"/>
    </row>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1:G3"/>
    <mergeCell ref="B4:G6"/>
    <mergeCell ref="E8:F8"/>
  </mergeCells>
  <conditionalFormatting sqref="A11:G11">
    <cfRule type="expression" dxfId="0" priority="1">
      <formula>IF(ISBLANK($E$8),0,ISNUMBER(SEARCH($E$8,A11)))</formula>
    </cfRule>
  </conditionalFormatting>
  <conditionalFormatting sqref="A12:G60">
    <cfRule type="expression" dxfId="0" priority="2">
      <formula>IF(ISBLANK($E$8),0,ISNUMBER(SEARCH($E$8,A12)))</formula>
    </cfRule>
  </conditionalFormatting>
  <printOptions/>
  <pageMargins bottom="0.75" footer="0.0" header="0.0" left="0.7" right="0.7" top="0.75"/>
  <pageSetup orientation="landscape"/>
  <drawing r:id="rId1"/>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D0CECE"/>
    <pageSetUpPr/>
  </sheetPr>
  <sheetViews>
    <sheetView workbookViewId="0"/>
  </sheetViews>
  <sheetFormatPr customHeight="1" defaultColWidth="11.22" defaultRowHeight="15.0"/>
  <cols>
    <col customWidth="1" min="1" max="1" width="10.78"/>
    <col customWidth="1" min="2" max="2" width="24.78"/>
    <col customWidth="1" min="3" max="5" width="12.44"/>
    <col customWidth="1" min="6" max="17" width="10.0"/>
    <col customWidth="1" min="18" max="18" width="2.67"/>
    <col customWidth="1" min="19" max="19" width="83.33"/>
    <col customWidth="1" min="20" max="26" width="10.56"/>
  </cols>
  <sheetData>
    <row r="1" ht="15.75" customHeight="1">
      <c r="A1" s="19" t="s">
        <v>171</v>
      </c>
      <c r="B1" s="20"/>
      <c r="C1" s="20"/>
      <c r="D1" s="20"/>
      <c r="E1" s="20"/>
      <c r="F1" s="20"/>
      <c r="G1" s="20"/>
      <c r="H1" s="20"/>
      <c r="I1" s="20"/>
      <c r="J1" s="20"/>
      <c r="K1" s="20"/>
      <c r="L1" s="20"/>
      <c r="M1" s="20"/>
      <c r="N1" s="20"/>
      <c r="O1" s="20"/>
      <c r="P1" s="20"/>
      <c r="Q1" s="20"/>
      <c r="R1" s="20"/>
      <c r="S1" s="20"/>
      <c r="T1" s="4"/>
      <c r="U1" s="4"/>
      <c r="V1" s="4"/>
      <c r="W1" s="4"/>
      <c r="X1" s="4"/>
      <c r="Y1" s="4"/>
      <c r="Z1" s="4"/>
    </row>
    <row r="2" ht="15.75" customHeight="1">
      <c r="A2" s="21"/>
      <c r="T2" s="4"/>
      <c r="U2" s="4"/>
      <c r="V2" s="4"/>
      <c r="W2" s="4"/>
      <c r="X2" s="4"/>
      <c r="Y2" s="4"/>
      <c r="Z2" s="4"/>
    </row>
    <row r="3" ht="15.75" customHeight="1">
      <c r="A3" s="21"/>
      <c r="T3" s="4"/>
      <c r="U3" s="4"/>
      <c r="V3" s="4"/>
      <c r="W3" s="4"/>
      <c r="X3" s="4"/>
      <c r="Y3" s="4"/>
      <c r="Z3" s="4"/>
    </row>
    <row r="4" ht="15.75" customHeight="1">
      <c r="A4" s="47" t="str">
        <f>Forside!B4</f>
        <v>BI Athletics</v>
      </c>
      <c r="B4" s="20"/>
      <c r="C4" s="20"/>
      <c r="D4" s="20"/>
      <c r="E4" s="20"/>
      <c r="F4" s="20"/>
      <c r="G4" s="20"/>
      <c r="H4" s="20"/>
      <c r="I4" s="20"/>
      <c r="J4" s="20"/>
      <c r="K4" s="20"/>
      <c r="L4" s="20"/>
      <c r="M4" s="20"/>
      <c r="N4" s="20"/>
      <c r="O4" s="20"/>
      <c r="P4" s="20"/>
      <c r="Q4" s="20"/>
      <c r="R4" s="20"/>
      <c r="S4" s="20"/>
      <c r="T4" s="4"/>
      <c r="U4" s="4"/>
      <c r="V4" s="4"/>
      <c r="W4" s="4"/>
      <c r="X4" s="4"/>
      <c r="Y4" s="4"/>
      <c r="Z4" s="4"/>
    </row>
    <row r="5" ht="15.75" customHeight="1">
      <c r="A5" s="21"/>
      <c r="T5" s="4"/>
      <c r="U5" s="4"/>
      <c r="V5" s="4"/>
      <c r="W5" s="4"/>
      <c r="X5" s="4"/>
      <c r="Y5" s="4"/>
      <c r="Z5" s="4"/>
    </row>
    <row r="6" ht="15.75" customHeight="1">
      <c r="A6" s="21"/>
      <c r="T6" s="4"/>
      <c r="U6" s="4"/>
      <c r="V6" s="4"/>
      <c r="W6" s="4"/>
      <c r="X6" s="4"/>
      <c r="Y6" s="4"/>
      <c r="Z6" s="4"/>
    </row>
    <row r="7" ht="15.75" customHeight="1">
      <c r="A7" s="48" t="s">
        <v>162</v>
      </c>
      <c r="B7" s="2"/>
      <c r="C7" s="2"/>
      <c r="D7" s="2"/>
      <c r="E7" s="2"/>
      <c r="F7" s="2"/>
      <c r="G7" s="2"/>
      <c r="H7" s="2"/>
      <c r="I7" s="2"/>
      <c r="J7" s="2"/>
      <c r="K7" s="2"/>
      <c r="L7" s="2"/>
      <c r="M7" s="2"/>
      <c r="N7" s="2"/>
      <c r="O7" s="2"/>
      <c r="P7" s="2"/>
      <c r="Q7" s="2"/>
      <c r="R7" s="2"/>
      <c r="S7" s="2"/>
      <c r="T7" s="4"/>
      <c r="U7" s="4"/>
      <c r="V7" s="4"/>
      <c r="W7" s="4"/>
      <c r="X7" s="4"/>
      <c r="Y7" s="4"/>
      <c r="Z7" s="4"/>
    </row>
    <row r="8" ht="15.75" customHeight="1">
      <c r="A8" s="49" t="str">
        <f>MID(CELL("filename",A1),FIND("]",CELL("filename",A1))+1,255)</f>
        <v>#VALUE!</v>
      </c>
      <c r="B8" s="2"/>
      <c r="C8" s="2"/>
      <c r="D8" s="2"/>
      <c r="E8" s="2"/>
      <c r="F8" s="2"/>
      <c r="G8" s="2"/>
      <c r="H8" s="2"/>
      <c r="I8" s="2"/>
      <c r="J8" s="2"/>
      <c r="K8" s="2"/>
      <c r="L8" s="2"/>
      <c r="M8" s="2"/>
      <c r="N8" s="2"/>
      <c r="O8" s="2"/>
      <c r="P8" s="2"/>
      <c r="Q8" s="2"/>
      <c r="R8" s="2"/>
      <c r="S8" s="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5" t="s">
        <v>2</v>
      </c>
      <c r="B10" s="2"/>
      <c r="C10" s="2"/>
      <c r="D10" s="2"/>
      <c r="E10" s="2"/>
      <c r="F10" s="2"/>
      <c r="G10" s="2"/>
      <c r="H10" s="2"/>
      <c r="I10" s="2"/>
      <c r="J10" s="2"/>
      <c r="K10" s="2"/>
      <c r="L10" s="2"/>
      <c r="M10" s="2"/>
      <c r="N10" s="2"/>
      <c r="O10" s="2"/>
      <c r="P10" s="2"/>
      <c r="Q10" s="2"/>
      <c r="R10" s="2"/>
      <c r="S10" s="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6" t="s">
        <v>3</v>
      </c>
      <c r="B12" s="6" t="s">
        <v>4</v>
      </c>
      <c r="C12" s="6" t="s">
        <v>5</v>
      </c>
      <c r="D12" s="6" t="s">
        <v>6</v>
      </c>
      <c r="E12" s="7" t="s">
        <v>7</v>
      </c>
      <c r="F12" s="6" t="s">
        <v>172</v>
      </c>
      <c r="G12" s="6" t="s">
        <v>173</v>
      </c>
      <c r="H12" s="6" t="s">
        <v>174</v>
      </c>
      <c r="I12" s="6" t="s">
        <v>175</v>
      </c>
      <c r="J12" s="6" t="s">
        <v>176</v>
      </c>
      <c r="K12" s="6" t="s">
        <v>177</v>
      </c>
      <c r="L12" s="6" t="s">
        <v>178</v>
      </c>
      <c r="M12" s="6" t="s">
        <v>179</v>
      </c>
      <c r="N12" s="6" t="s">
        <v>180</v>
      </c>
      <c r="O12" s="6" t="s">
        <v>181</v>
      </c>
      <c r="P12" s="6" t="s">
        <v>182</v>
      </c>
      <c r="Q12" s="6" t="s">
        <v>183</v>
      </c>
      <c r="R12" s="45"/>
      <c r="S12" s="6" t="s">
        <v>184</v>
      </c>
      <c r="T12" s="4"/>
      <c r="U12" s="4"/>
      <c r="V12" s="4"/>
      <c r="W12" s="4"/>
      <c r="X12" s="4"/>
      <c r="Y12" s="4"/>
      <c r="Z12" s="4"/>
    </row>
    <row r="13" ht="15.75" customHeight="1">
      <c r="A13" s="8">
        <f>Kontoplan!B11</f>
        <v>3000</v>
      </c>
      <c r="B13" s="8" t="str">
        <f>Kontoplan!C11</f>
        <v>Salgsinntekter, avgiftspliktig</v>
      </c>
      <c r="C13" s="9"/>
      <c r="D13" s="9"/>
      <c r="E13" s="16">
        <f t="shared" ref="E13:E30" si="1">SUM(F13:Q13)</f>
        <v>0</v>
      </c>
      <c r="F13" s="9"/>
      <c r="G13" s="9"/>
      <c r="H13" s="9"/>
      <c r="I13" s="9"/>
      <c r="J13" s="9"/>
      <c r="K13" s="9"/>
      <c r="L13" s="9"/>
      <c r="M13" s="9"/>
      <c r="N13" s="9"/>
      <c r="O13" s="9"/>
      <c r="P13" s="9"/>
      <c r="Q13" s="9"/>
      <c r="R13" s="4"/>
      <c r="S13" s="46"/>
      <c r="T13" s="4"/>
      <c r="U13" s="4"/>
      <c r="V13" s="4"/>
      <c r="W13" s="4"/>
      <c r="X13" s="4"/>
      <c r="Y13" s="4"/>
      <c r="Z13" s="4"/>
    </row>
    <row r="14" ht="15.75" customHeight="1">
      <c r="A14" s="8">
        <f>Kontoplan!B12</f>
        <v>3009</v>
      </c>
      <c r="B14" s="8" t="str">
        <f>Kontoplan!C12</f>
        <v>Sponsorinntekt</v>
      </c>
      <c r="C14" s="9"/>
      <c r="D14" s="9"/>
      <c r="E14" s="16">
        <f t="shared" si="1"/>
        <v>0</v>
      </c>
      <c r="F14" s="9"/>
      <c r="G14" s="9"/>
      <c r="H14" s="9"/>
      <c r="I14" s="9"/>
      <c r="J14" s="9"/>
      <c r="K14" s="9"/>
      <c r="L14" s="9"/>
      <c r="M14" s="9"/>
      <c r="N14" s="9"/>
      <c r="O14" s="9"/>
      <c r="P14" s="9"/>
      <c r="Q14" s="9"/>
      <c r="R14" s="4"/>
      <c r="S14" s="46"/>
      <c r="T14" s="4"/>
      <c r="U14" s="4"/>
      <c r="V14" s="4"/>
      <c r="W14" s="4"/>
      <c r="X14" s="4"/>
      <c r="Y14" s="4"/>
      <c r="Z14" s="4"/>
    </row>
    <row r="15" ht="15.75" customHeight="1">
      <c r="A15" s="8">
        <f>Kontoplan!B13</f>
        <v>3100</v>
      </c>
      <c r="B15" s="8" t="str">
        <f>Kontoplan!C13</f>
        <v>Salgsinntekter, avgiftsfri</v>
      </c>
      <c r="C15" s="9"/>
      <c r="D15" s="9"/>
      <c r="E15" s="16">
        <f t="shared" si="1"/>
        <v>0</v>
      </c>
      <c r="F15" s="9"/>
      <c r="G15" s="9"/>
      <c r="H15" s="9"/>
      <c r="I15" s="9"/>
      <c r="J15" s="9"/>
      <c r="K15" s="9"/>
      <c r="L15" s="9"/>
      <c r="M15" s="9"/>
      <c r="N15" s="9"/>
      <c r="O15" s="9"/>
      <c r="P15" s="9"/>
      <c r="Q15" s="9"/>
      <c r="R15" s="4"/>
      <c r="S15" s="46"/>
      <c r="T15" s="4"/>
      <c r="U15" s="4"/>
      <c r="V15" s="4"/>
      <c r="W15" s="4"/>
      <c r="X15" s="4"/>
      <c r="Y15" s="4"/>
      <c r="Z15" s="4"/>
    </row>
    <row r="16" ht="15.75" customHeight="1">
      <c r="A16" s="8">
        <f>Kontoplan!B14</f>
        <v>3101</v>
      </c>
      <c r="B16" s="8" t="str">
        <f>Kontoplan!C14</f>
        <v>Dugnad</v>
      </c>
      <c r="C16" s="9"/>
      <c r="D16" s="9"/>
      <c r="E16" s="16">
        <f t="shared" si="1"/>
        <v>0</v>
      </c>
      <c r="F16" s="9"/>
      <c r="G16" s="9"/>
      <c r="H16" s="9"/>
      <c r="I16" s="9"/>
      <c r="J16" s="9"/>
      <c r="K16" s="9"/>
      <c r="L16" s="9"/>
      <c r="M16" s="9"/>
      <c r="N16" s="9"/>
      <c r="O16" s="9"/>
      <c r="P16" s="9"/>
      <c r="Q16" s="9"/>
      <c r="R16" s="4"/>
      <c r="S16" s="46"/>
      <c r="T16" s="4"/>
      <c r="U16" s="4"/>
      <c r="V16" s="4"/>
      <c r="W16" s="4"/>
      <c r="X16" s="4"/>
      <c r="Y16" s="4"/>
      <c r="Z16" s="4"/>
    </row>
    <row r="17" ht="15.75" customHeight="1">
      <c r="A17" s="8">
        <f>Kontoplan!B15</f>
        <v>3410</v>
      </c>
      <c r="B17" s="8" t="str">
        <f>Kontoplan!C15</f>
        <v>Tilskudd fra Oslo Kommune</v>
      </c>
      <c r="C17" s="9"/>
      <c r="D17" s="9"/>
      <c r="E17" s="16">
        <f t="shared" si="1"/>
        <v>0</v>
      </c>
      <c r="F17" s="9"/>
      <c r="G17" s="9"/>
      <c r="H17" s="9"/>
      <c r="I17" s="9"/>
      <c r="J17" s="9"/>
      <c r="K17" s="9"/>
      <c r="L17" s="9"/>
      <c r="M17" s="9"/>
      <c r="N17" s="9"/>
      <c r="O17" s="9"/>
      <c r="P17" s="9"/>
      <c r="Q17" s="9"/>
      <c r="R17" s="4"/>
      <c r="S17" s="46"/>
      <c r="T17" s="4"/>
      <c r="U17" s="4"/>
      <c r="V17" s="4"/>
      <c r="W17" s="4"/>
      <c r="X17" s="4"/>
      <c r="Y17" s="4"/>
      <c r="Z17" s="4"/>
    </row>
    <row r="18" ht="15.75" customHeight="1">
      <c r="A18" s="8">
        <f>Kontoplan!B16</f>
        <v>3420</v>
      </c>
      <c r="B18" s="8" t="str">
        <f>Kontoplan!C16</f>
        <v>Momskompensasjon</v>
      </c>
      <c r="C18" s="9"/>
      <c r="D18" s="9"/>
      <c r="E18" s="16">
        <f t="shared" si="1"/>
        <v>0</v>
      </c>
      <c r="F18" s="9"/>
      <c r="G18" s="9"/>
      <c r="H18" s="9"/>
      <c r="I18" s="9"/>
      <c r="J18" s="9"/>
      <c r="K18" s="9"/>
      <c r="L18" s="9"/>
      <c r="M18" s="9"/>
      <c r="N18" s="9"/>
      <c r="O18" s="9"/>
      <c r="P18" s="9"/>
      <c r="Q18" s="9"/>
      <c r="R18" s="4"/>
      <c r="S18" s="46"/>
      <c r="T18" s="4"/>
      <c r="U18" s="4"/>
      <c r="V18" s="4"/>
      <c r="W18" s="4"/>
      <c r="X18" s="4"/>
      <c r="Y18" s="4"/>
      <c r="Z18" s="4"/>
    </row>
    <row r="19" ht="15.75" customHeight="1">
      <c r="A19" s="8">
        <f>Kontoplan!B17</f>
        <v>3430</v>
      </c>
      <c r="B19" s="8" t="str">
        <f>Kontoplan!C17</f>
        <v>Grasrotandelen Norsk Tipping</v>
      </c>
      <c r="C19" s="9"/>
      <c r="D19" s="9"/>
      <c r="E19" s="16">
        <f t="shared" si="1"/>
        <v>0</v>
      </c>
      <c r="F19" s="9"/>
      <c r="G19" s="9"/>
      <c r="H19" s="9"/>
      <c r="I19" s="9"/>
      <c r="J19" s="9"/>
      <c r="K19" s="9"/>
      <c r="L19" s="9"/>
      <c r="M19" s="9"/>
      <c r="N19" s="9"/>
      <c r="O19" s="9"/>
      <c r="P19" s="9"/>
      <c r="Q19" s="9"/>
      <c r="R19" s="4"/>
      <c r="S19" s="46"/>
      <c r="T19" s="4"/>
      <c r="U19" s="4"/>
      <c r="V19" s="4"/>
      <c r="W19" s="4"/>
      <c r="X19" s="4"/>
      <c r="Y19" s="4"/>
      <c r="Z19" s="4"/>
    </row>
    <row r="20" ht="15.75" customHeight="1">
      <c r="A20" s="8">
        <f>Kontoplan!B18</f>
        <v>3900</v>
      </c>
      <c r="B20" s="8" t="str">
        <f>Kontoplan!C18</f>
        <v>Annen driftsrelatert inntekt</v>
      </c>
      <c r="C20" s="9"/>
      <c r="D20" s="9"/>
      <c r="E20" s="16">
        <f t="shared" si="1"/>
        <v>0</v>
      </c>
      <c r="F20" s="9"/>
      <c r="G20" s="9"/>
      <c r="H20" s="9"/>
      <c r="I20" s="9"/>
      <c r="J20" s="9"/>
      <c r="K20" s="9"/>
      <c r="L20" s="9"/>
      <c r="M20" s="9"/>
      <c r="N20" s="9"/>
      <c r="O20" s="9"/>
      <c r="P20" s="9"/>
      <c r="Q20" s="9"/>
      <c r="R20" s="4"/>
      <c r="S20" s="46"/>
      <c r="T20" s="4"/>
      <c r="U20" s="4"/>
      <c r="V20" s="4"/>
      <c r="W20" s="4"/>
      <c r="X20" s="4"/>
      <c r="Y20" s="4"/>
      <c r="Z20" s="4"/>
    </row>
    <row r="21" ht="15.75" customHeight="1">
      <c r="A21" s="8">
        <f>Kontoplan!B19</f>
        <v>3901</v>
      </c>
      <c r="B21" s="8" t="str">
        <f>Kontoplan!C19</f>
        <v>Internstøtte BI Athletics</v>
      </c>
      <c r="C21" s="9"/>
      <c r="D21" s="9"/>
      <c r="E21" s="16">
        <f t="shared" si="1"/>
        <v>0</v>
      </c>
      <c r="F21" s="9"/>
      <c r="G21" s="9"/>
      <c r="H21" s="9"/>
      <c r="I21" s="9"/>
      <c r="J21" s="9"/>
      <c r="K21" s="9"/>
      <c r="L21" s="9"/>
      <c r="M21" s="9"/>
      <c r="N21" s="9"/>
      <c r="O21" s="9"/>
      <c r="P21" s="9"/>
      <c r="Q21" s="9"/>
      <c r="R21" s="4"/>
      <c r="S21" s="46"/>
      <c r="T21" s="4"/>
      <c r="U21" s="4"/>
      <c r="V21" s="4"/>
      <c r="W21" s="4"/>
      <c r="X21" s="4"/>
      <c r="Y21" s="4"/>
      <c r="Z21" s="4"/>
    </row>
    <row r="22" ht="15.75" customHeight="1">
      <c r="A22" s="8">
        <f>Kontoplan!B20</f>
        <v>3920</v>
      </c>
      <c r="B22" s="8" t="str">
        <f>Kontoplan!C20</f>
        <v>Medlemskontingent</v>
      </c>
      <c r="C22" s="9"/>
      <c r="D22" s="9"/>
      <c r="E22" s="16">
        <f t="shared" si="1"/>
        <v>0</v>
      </c>
      <c r="F22" s="9"/>
      <c r="G22" s="9"/>
      <c r="H22" s="9"/>
      <c r="I22" s="9"/>
      <c r="J22" s="9"/>
      <c r="K22" s="9"/>
      <c r="L22" s="9"/>
      <c r="M22" s="9"/>
      <c r="N22" s="9"/>
      <c r="O22" s="9"/>
      <c r="P22" s="9"/>
      <c r="Q22" s="9"/>
      <c r="R22" s="4"/>
      <c r="S22" s="46"/>
      <c r="T22" s="4"/>
      <c r="U22" s="4"/>
      <c r="V22" s="4"/>
      <c r="W22" s="4"/>
      <c r="X22" s="4"/>
      <c r="Y22" s="4"/>
      <c r="Z22" s="4"/>
    </row>
    <row r="23" ht="15.75" customHeight="1">
      <c r="A23" s="8">
        <f>Kontoplan!B21</f>
        <v>3921</v>
      </c>
      <c r="B23" s="8" t="str">
        <f>Kontoplan!C21</f>
        <v>Gruppeavgift</v>
      </c>
      <c r="C23" s="9"/>
      <c r="D23" s="9"/>
      <c r="E23" s="16">
        <f t="shared" si="1"/>
        <v>0</v>
      </c>
      <c r="F23" s="9"/>
      <c r="G23" s="9"/>
      <c r="H23" s="9"/>
      <c r="I23" s="9"/>
      <c r="J23" s="9"/>
      <c r="K23" s="9"/>
      <c r="L23" s="9"/>
      <c r="M23" s="9"/>
      <c r="N23" s="9"/>
      <c r="O23" s="9"/>
      <c r="P23" s="9"/>
      <c r="Q23" s="9"/>
      <c r="R23" s="4"/>
      <c r="S23" s="46"/>
      <c r="T23" s="4"/>
      <c r="U23" s="4"/>
      <c r="V23" s="4"/>
      <c r="W23" s="4"/>
      <c r="X23" s="4"/>
      <c r="Y23" s="4"/>
      <c r="Z23" s="4"/>
    </row>
    <row r="24" ht="15.75" customHeight="1">
      <c r="A24" s="8">
        <f>Kontoplan!B22</f>
        <v>3930</v>
      </c>
      <c r="B24" s="8" t="str">
        <f>Kontoplan!C22</f>
        <v>Treningsavgift</v>
      </c>
      <c r="C24" s="9"/>
      <c r="D24" s="9"/>
      <c r="E24" s="16">
        <f t="shared" si="1"/>
        <v>0</v>
      </c>
      <c r="F24" s="9"/>
      <c r="G24" s="9"/>
      <c r="H24" s="9"/>
      <c r="I24" s="9"/>
      <c r="J24" s="9"/>
      <c r="K24" s="9"/>
      <c r="L24" s="9"/>
      <c r="M24" s="9"/>
      <c r="N24" s="9"/>
      <c r="O24" s="9"/>
      <c r="P24" s="9"/>
      <c r="Q24" s="9"/>
      <c r="R24" s="4"/>
      <c r="S24" s="46"/>
      <c r="T24" s="4"/>
      <c r="U24" s="4"/>
      <c r="V24" s="4"/>
      <c r="W24" s="4"/>
      <c r="X24" s="4"/>
      <c r="Y24" s="4"/>
      <c r="Z24" s="4"/>
    </row>
    <row r="25" ht="15.75" customHeight="1">
      <c r="A25" s="8">
        <f>Kontoplan!B23</f>
        <v>3990</v>
      </c>
      <c r="B25" s="8" t="str">
        <f>Kontoplan!C23</f>
        <v>Kontingent fra BI-studenter</v>
      </c>
      <c r="C25" s="9"/>
      <c r="D25" s="9"/>
      <c r="E25" s="16">
        <f t="shared" si="1"/>
        <v>0</v>
      </c>
      <c r="F25" s="9"/>
      <c r="G25" s="9"/>
      <c r="H25" s="9"/>
      <c r="I25" s="9"/>
      <c r="J25" s="9"/>
      <c r="K25" s="9"/>
      <c r="L25" s="9"/>
      <c r="M25" s="9"/>
      <c r="N25" s="9"/>
      <c r="O25" s="9"/>
      <c r="P25" s="9"/>
      <c r="Q25" s="9"/>
      <c r="R25" s="4"/>
      <c r="S25" s="46"/>
      <c r="T25" s="4"/>
      <c r="U25" s="4"/>
      <c r="V25" s="4"/>
      <c r="W25" s="4"/>
      <c r="X25" s="4"/>
      <c r="Y25" s="4"/>
      <c r="Z25" s="4"/>
    </row>
    <row r="26" ht="15.75" customHeight="1">
      <c r="A26" s="8">
        <f>Kontoplan!B24</f>
        <v>3991</v>
      </c>
      <c r="B26" s="8" t="str">
        <f>Kontoplan!C24</f>
        <v>Støtte fra BISO</v>
      </c>
      <c r="C26" s="9"/>
      <c r="D26" s="9"/>
      <c r="E26" s="16">
        <f t="shared" si="1"/>
        <v>0</v>
      </c>
      <c r="F26" s="9"/>
      <c r="G26" s="9"/>
      <c r="H26" s="9"/>
      <c r="I26" s="9"/>
      <c r="J26" s="9"/>
      <c r="K26" s="9"/>
      <c r="L26" s="9"/>
      <c r="M26" s="9"/>
      <c r="N26" s="9"/>
      <c r="O26" s="9"/>
      <c r="P26" s="9"/>
      <c r="Q26" s="9"/>
      <c r="R26" s="4"/>
      <c r="S26" s="46"/>
      <c r="T26" s="4"/>
      <c r="U26" s="4"/>
      <c r="V26" s="4"/>
      <c r="W26" s="4"/>
      <c r="X26" s="4"/>
      <c r="Y26" s="4"/>
      <c r="Z26" s="4"/>
    </row>
    <row r="27" ht="15.75" customHeight="1">
      <c r="A27" s="8">
        <f>Kontoplan!B25</f>
        <v>3992</v>
      </c>
      <c r="B27" s="8" t="str">
        <f>Kontoplan!C25</f>
        <v>Støtte fra BI</v>
      </c>
      <c r="C27" s="9"/>
      <c r="D27" s="9"/>
      <c r="E27" s="16">
        <f t="shared" si="1"/>
        <v>0</v>
      </c>
      <c r="F27" s="9"/>
      <c r="G27" s="9"/>
      <c r="H27" s="9"/>
      <c r="I27" s="9"/>
      <c r="J27" s="9"/>
      <c r="K27" s="9"/>
      <c r="L27" s="9"/>
      <c r="M27" s="9"/>
      <c r="N27" s="9"/>
      <c r="O27" s="9"/>
      <c r="P27" s="9"/>
      <c r="Q27" s="9"/>
      <c r="R27" s="4"/>
      <c r="S27" s="46"/>
      <c r="T27" s="4"/>
      <c r="U27" s="4"/>
      <c r="V27" s="4"/>
      <c r="W27" s="4"/>
      <c r="X27" s="4"/>
      <c r="Y27" s="4"/>
      <c r="Z27" s="4"/>
    </row>
    <row r="28" ht="15.75" customHeight="1">
      <c r="A28" s="8">
        <f>Kontoplan!B26</f>
        <v>3993</v>
      </c>
      <c r="B28" s="8" t="str">
        <f>Kontoplan!C26</f>
        <v>Støtte fra Velferdstinget</v>
      </c>
      <c r="C28" s="9"/>
      <c r="D28" s="9"/>
      <c r="E28" s="16">
        <f t="shared" si="1"/>
        <v>0</v>
      </c>
      <c r="F28" s="9"/>
      <c r="G28" s="9"/>
      <c r="H28" s="9"/>
      <c r="I28" s="9"/>
      <c r="J28" s="9"/>
      <c r="K28" s="9"/>
      <c r="L28" s="9"/>
      <c r="M28" s="9"/>
      <c r="N28" s="9"/>
      <c r="O28" s="9"/>
      <c r="P28" s="9"/>
      <c r="Q28" s="9"/>
      <c r="R28" s="4"/>
      <c r="S28" s="46"/>
      <c r="T28" s="4"/>
      <c r="U28" s="4"/>
      <c r="V28" s="4"/>
      <c r="W28" s="4"/>
      <c r="X28" s="4"/>
      <c r="Y28" s="4"/>
      <c r="Z28" s="4"/>
    </row>
    <row r="29" ht="15.75" customHeight="1">
      <c r="A29" s="8">
        <f>Kontoplan!B27</f>
        <v>3994</v>
      </c>
      <c r="B29" s="8" t="str">
        <f>Kontoplan!C27</f>
        <v>Støtte fra NSI</v>
      </c>
      <c r="C29" s="9"/>
      <c r="D29" s="9"/>
      <c r="E29" s="16">
        <f t="shared" si="1"/>
        <v>0</v>
      </c>
      <c r="F29" s="9"/>
      <c r="G29" s="9"/>
      <c r="H29" s="9"/>
      <c r="I29" s="9"/>
      <c r="J29" s="9"/>
      <c r="K29" s="9"/>
      <c r="L29" s="9"/>
      <c r="M29" s="9"/>
      <c r="N29" s="9"/>
      <c r="O29" s="9"/>
      <c r="P29" s="9"/>
      <c r="Q29" s="9"/>
      <c r="R29" s="4"/>
      <c r="S29" s="46"/>
      <c r="T29" s="4"/>
      <c r="U29" s="4"/>
      <c r="V29" s="4"/>
      <c r="W29" s="4"/>
      <c r="X29" s="4"/>
      <c r="Y29" s="4"/>
      <c r="Z29" s="4"/>
    </row>
    <row r="30" ht="15.75" customHeight="1">
      <c r="A30" s="8">
        <f>Kontoplan!B28</f>
        <v>3995</v>
      </c>
      <c r="B30" s="8" t="str">
        <f>Kontoplan!C28</f>
        <v>Annen støtte</v>
      </c>
      <c r="C30" s="9"/>
      <c r="D30" s="9"/>
      <c r="E30" s="16">
        <f t="shared" si="1"/>
        <v>0</v>
      </c>
      <c r="F30" s="9"/>
      <c r="G30" s="9"/>
      <c r="H30" s="9"/>
      <c r="I30" s="9"/>
      <c r="J30" s="9"/>
      <c r="K30" s="9"/>
      <c r="L30" s="9"/>
      <c r="M30" s="9"/>
      <c r="N30" s="9"/>
      <c r="O30" s="9"/>
      <c r="P30" s="9"/>
      <c r="Q30" s="9"/>
      <c r="R30" s="4"/>
      <c r="S30" s="46"/>
      <c r="T30" s="4"/>
      <c r="U30" s="4"/>
      <c r="V30" s="4"/>
      <c r="W30" s="4"/>
      <c r="X30" s="4"/>
      <c r="Y30" s="4"/>
      <c r="Z30" s="4"/>
    </row>
    <row r="31" ht="15.75" customHeight="1">
      <c r="A31" s="4"/>
      <c r="B31" s="4"/>
      <c r="C31" s="12"/>
      <c r="D31" s="12"/>
      <c r="E31" s="12"/>
      <c r="F31" s="12"/>
      <c r="G31" s="12"/>
      <c r="H31" s="12"/>
      <c r="I31" s="12"/>
      <c r="J31" s="12"/>
      <c r="K31" s="12"/>
      <c r="L31" s="12"/>
      <c r="M31" s="12"/>
      <c r="N31" s="12"/>
      <c r="O31" s="12"/>
      <c r="P31" s="12"/>
      <c r="Q31" s="12"/>
      <c r="R31" s="4"/>
      <c r="S31" s="4"/>
      <c r="T31" s="4"/>
      <c r="U31" s="4"/>
      <c r="V31" s="4"/>
      <c r="W31" s="4"/>
      <c r="X31" s="4"/>
      <c r="Y31" s="4"/>
      <c r="Z31" s="4"/>
    </row>
    <row r="32" ht="15.75" customHeight="1">
      <c r="A32" s="13" t="s">
        <v>30</v>
      </c>
      <c r="B32" s="14"/>
      <c r="C32" s="15">
        <f t="shared" ref="C32:Q32" si="2">SUM(C13:C31)</f>
        <v>0</v>
      </c>
      <c r="D32" s="15">
        <f t="shared" si="2"/>
        <v>0</v>
      </c>
      <c r="E32" s="16">
        <f t="shared" si="2"/>
        <v>0</v>
      </c>
      <c r="F32" s="15">
        <f t="shared" si="2"/>
        <v>0</v>
      </c>
      <c r="G32" s="15">
        <f t="shared" si="2"/>
        <v>0</v>
      </c>
      <c r="H32" s="15">
        <f t="shared" si="2"/>
        <v>0</v>
      </c>
      <c r="I32" s="15">
        <f t="shared" si="2"/>
        <v>0</v>
      </c>
      <c r="J32" s="15">
        <f t="shared" si="2"/>
        <v>0</v>
      </c>
      <c r="K32" s="15">
        <f t="shared" si="2"/>
        <v>0</v>
      </c>
      <c r="L32" s="15">
        <f t="shared" si="2"/>
        <v>0</v>
      </c>
      <c r="M32" s="15">
        <f t="shared" si="2"/>
        <v>0</v>
      </c>
      <c r="N32" s="15">
        <f t="shared" si="2"/>
        <v>0</v>
      </c>
      <c r="O32" s="15">
        <f t="shared" si="2"/>
        <v>0</v>
      </c>
      <c r="P32" s="15">
        <f t="shared" si="2"/>
        <v>0</v>
      </c>
      <c r="Q32" s="15">
        <f t="shared" si="2"/>
        <v>0</v>
      </c>
      <c r="R32" s="4"/>
      <c r="S32" s="46"/>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5" t="s">
        <v>31</v>
      </c>
      <c r="B36" s="2"/>
      <c r="C36" s="2"/>
      <c r="D36" s="2"/>
      <c r="E36" s="2"/>
      <c r="F36" s="2"/>
      <c r="G36" s="2"/>
      <c r="H36" s="2"/>
      <c r="I36" s="2"/>
      <c r="J36" s="2"/>
      <c r="K36" s="2"/>
      <c r="L36" s="2"/>
      <c r="M36" s="2"/>
      <c r="N36" s="2"/>
      <c r="O36" s="2"/>
      <c r="P36" s="2"/>
      <c r="Q36" s="2"/>
      <c r="R36" s="2"/>
      <c r="S36" s="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6" t="s">
        <v>3</v>
      </c>
      <c r="B38" s="6" t="s">
        <v>4</v>
      </c>
      <c r="C38" s="6" t="s">
        <v>5</v>
      </c>
      <c r="D38" s="6" t="s">
        <v>6</v>
      </c>
      <c r="E38" s="7" t="s">
        <v>7</v>
      </c>
      <c r="F38" s="6" t="s">
        <v>172</v>
      </c>
      <c r="G38" s="6" t="s">
        <v>173</v>
      </c>
      <c r="H38" s="6" t="s">
        <v>174</v>
      </c>
      <c r="I38" s="6" t="s">
        <v>175</v>
      </c>
      <c r="J38" s="6" t="s">
        <v>176</v>
      </c>
      <c r="K38" s="6" t="s">
        <v>177</v>
      </c>
      <c r="L38" s="6" t="s">
        <v>178</v>
      </c>
      <c r="M38" s="6" t="s">
        <v>179</v>
      </c>
      <c r="N38" s="6" t="s">
        <v>180</v>
      </c>
      <c r="O38" s="6" t="s">
        <v>181</v>
      </c>
      <c r="P38" s="6" t="s">
        <v>182</v>
      </c>
      <c r="Q38" s="6" t="s">
        <v>183</v>
      </c>
      <c r="R38" s="45"/>
      <c r="S38" s="6" t="s">
        <v>184</v>
      </c>
      <c r="T38" s="4"/>
      <c r="U38" s="4"/>
      <c r="V38" s="4"/>
      <c r="W38" s="4"/>
      <c r="X38" s="4"/>
      <c r="Y38" s="4"/>
      <c r="Z38" s="4"/>
    </row>
    <row r="39" ht="15.75" customHeight="1">
      <c r="A39" s="8">
        <f>Kontoplan!B29</f>
        <v>5910</v>
      </c>
      <c r="B39" s="8" t="str">
        <f>Kontoplan!C29</f>
        <v>Lunsjkort</v>
      </c>
      <c r="C39" s="9"/>
      <c r="D39" s="9"/>
      <c r="E39" s="16">
        <f t="shared" ref="E39:E70" si="3">SUM(F39:Q39)</f>
        <v>0</v>
      </c>
      <c r="F39" s="9"/>
      <c r="G39" s="9"/>
      <c r="H39" s="9"/>
      <c r="I39" s="9"/>
      <c r="J39" s="9"/>
      <c r="K39" s="9"/>
      <c r="L39" s="9"/>
      <c r="M39" s="9"/>
      <c r="N39" s="9"/>
      <c r="O39" s="9"/>
      <c r="P39" s="9"/>
      <c r="Q39" s="9"/>
      <c r="R39" s="4"/>
      <c r="S39" s="46"/>
      <c r="T39" s="4"/>
      <c r="U39" s="4"/>
      <c r="V39" s="4"/>
      <c r="W39" s="4"/>
      <c r="X39" s="4"/>
      <c r="Y39" s="4"/>
      <c r="Z39" s="4"/>
    </row>
    <row r="40" ht="15.75" customHeight="1">
      <c r="A40" s="8">
        <f>Kontoplan!B30</f>
        <v>5995</v>
      </c>
      <c r="B40" s="8" t="str">
        <f>Kontoplan!C30</f>
        <v>Styrekostnader</v>
      </c>
      <c r="C40" s="9"/>
      <c r="D40" s="9"/>
      <c r="E40" s="16">
        <f t="shared" si="3"/>
        <v>0</v>
      </c>
      <c r="F40" s="9"/>
      <c r="G40" s="9"/>
      <c r="H40" s="9"/>
      <c r="I40" s="9"/>
      <c r="J40" s="9"/>
      <c r="K40" s="9"/>
      <c r="L40" s="9"/>
      <c r="M40" s="9"/>
      <c r="N40" s="9"/>
      <c r="O40" s="9"/>
      <c r="P40" s="9"/>
      <c r="Q40" s="9"/>
      <c r="R40" s="4"/>
      <c r="S40" s="46"/>
      <c r="T40" s="4"/>
      <c r="U40" s="4"/>
      <c r="V40" s="4"/>
      <c r="W40" s="4"/>
      <c r="X40" s="4"/>
      <c r="Y40" s="4"/>
      <c r="Z40" s="4"/>
    </row>
    <row r="41" ht="15.75" customHeight="1">
      <c r="A41" s="8">
        <f>Kontoplan!B31</f>
        <v>6480</v>
      </c>
      <c r="B41" s="8" t="str">
        <f>Kontoplan!C31</f>
        <v>Leiekostnad idrett</v>
      </c>
      <c r="C41" s="9"/>
      <c r="D41" s="9"/>
      <c r="E41" s="16">
        <f t="shared" si="3"/>
        <v>0</v>
      </c>
      <c r="F41" s="9"/>
      <c r="G41" s="9"/>
      <c r="H41" s="9"/>
      <c r="I41" s="9"/>
      <c r="J41" s="9"/>
      <c r="K41" s="9"/>
      <c r="L41" s="9"/>
      <c r="M41" s="9"/>
      <c r="N41" s="9"/>
      <c r="O41" s="9"/>
      <c r="P41" s="9"/>
      <c r="Q41" s="9"/>
      <c r="R41" s="4"/>
      <c r="S41" s="46"/>
      <c r="T41" s="4"/>
      <c r="U41" s="4"/>
      <c r="V41" s="4"/>
      <c r="W41" s="4"/>
      <c r="X41" s="4"/>
      <c r="Y41" s="4"/>
      <c r="Z41" s="4"/>
    </row>
    <row r="42" ht="15.75" customHeight="1">
      <c r="A42" s="8">
        <f>Kontoplan!B32</f>
        <v>6490</v>
      </c>
      <c r="B42" s="8" t="str">
        <f>Kontoplan!C32</f>
        <v>Leiekostnad annen</v>
      </c>
      <c r="C42" s="9"/>
      <c r="D42" s="9"/>
      <c r="E42" s="16">
        <f t="shared" si="3"/>
        <v>0</v>
      </c>
      <c r="F42" s="9"/>
      <c r="G42" s="9"/>
      <c r="H42" s="9"/>
      <c r="I42" s="9"/>
      <c r="J42" s="9"/>
      <c r="K42" s="9"/>
      <c r="L42" s="9"/>
      <c r="M42" s="9"/>
      <c r="N42" s="9"/>
      <c r="O42" s="9"/>
      <c r="P42" s="9"/>
      <c r="Q42" s="9"/>
      <c r="R42" s="4"/>
      <c r="S42" s="46"/>
      <c r="T42" s="4"/>
      <c r="U42" s="4"/>
      <c r="V42" s="4"/>
      <c r="W42" s="4"/>
      <c r="X42" s="4"/>
      <c r="Y42" s="4"/>
      <c r="Z42" s="4"/>
    </row>
    <row r="43" ht="15.75" customHeight="1">
      <c r="A43" s="8">
        <f>Kontoplan!B33</f>
        <v>6540</v>
      </c>
      <c r="B43" s="8" t="str">
        <f>Kontoplan!C33</f>
        <v>Idrettsutstyr</v>
      </c>
      <c r="C43" s="9"/>
      <c r="D43" s="9"/>
      <c r="E43" s="16">
        <f t="shared" si="3"/>
        <v>0</v>
      </c>
      <c r="F43" s="9"/>
      <c r="G43" s="9"/>
      <c r="H43" s="9"/>
      <c r="I43" s="9"/>
      <c r="J43" s="9"/>
      <c r="K43" s="9"/>
      <c r="L43" s="9"/>
      <c r="M43" s="9"/>
      <c r="N43" s="9"/>
      <c r="O43" s="9"/>
      <c r="P43" s="9"/>
      <c r="Q43" s="9"/>
      <c r="R43" s="4"/>
      <c r="S43" s="46"/>
      <c r="T43" s="4"/>
      <c r="U43" s="4"/>
      <c r="V43" s="4"/>
      <c r="W43" s="4"/>
      <c r="X43" s="4"/>
      <c r="Y43" s="4"/>
      <c r="Z43" s="4"/>
    </row>
    <row r="44" ht="15.75" customHeight="1">
      <c r="A44" s="8">
        <f>Kontoplan!B34</f>
        <v>6550</v>
      </c>
      <c r="B44" s="8" t="str">
        <f>Kontoplan!C34</f>
        <v>Driftsmateriale</v>
      </c>
      <c r="C44" s="9"/>
      <c r="D44" s="9"/>
      <c r="E44" s="16">
        <f t="shared" si="3"/>
        <v>0</v>
      </c>
      <c r="F44" s="9"/>
      <c r="G44" s="9"/>
      <c r="H44" s="9"/>
      <c r="I44" s="9"/>
      <c r="J44" s="9"/>
      <c r="K44" s="9"/>
      <c r="L44" s="9"/>
      <c r="M44" s="9"/>
      <c r="N44" s="9"/>
      <c r="O44" s="9"/>
      <c r="P44" s="9"/>
      <c r="Q44" s="9"/>
      <c r="R44" s="4"/>
      <c r="S44" s="46"/>
      <c r="T44" s="4"/>
      <c r="U44" s="4"/>
      <c r="V44" s="4"/>
      <c r="W44" s="4"/>
      <c r="X44" s="4"/>
      <c r="Y44" s="4"/>
      <c r="Z44" s="4"/>
    </row>
    <row r="45" ht="15.75" customHeight="1">
      <c r="A45" s="8">
        <f>Kontoplan!B35</f>
        <v>6555</v>
      </c>
      <c r="B45" s="8" t="str">
        <f>Kontoplan!C35</f>
        <v>Andre driftskostnader</v>
      </c>
      <c r="C45" s="9"/>
      <c r="D45" s="9"/>
      <c r="E45" s="16">
        <f t="shared" si="3"/>
        <v>0</v>
      </c>
      <c r="F45" s="9"/>
      <c r="G45" s="9"/>
      <c r="H45" s="9"/>
      <c r="I45" s="9"/>
      <c r="J45" s="9"/>
      <c r="K45" s="9"/>
      <c r="L45" s="9"/>
      <c r="M45" s="9"/>
      <c r="N45" s="9"/>
      <c r="O45" s="9"/>
      <c r="P45" s="9"/>
      <c r="Q45" s="9"/>
      <c r="R45" s="4"/>
      <c r="S45" s="46"/>
      <c r="T45" s="4"/>
      <c r="U45" s="4"/>
      <c r="V45" s="4"/>
      <c r="W45" s="4"/>
      <c r="X45" s="4"/>
      <c r="Y45" s="4"/>
      <c r="Z45" s="4"/>
    </row>
    <row r="46" ht="15.75" customHeight="1">
      <c r="A46" s="8">
        <f>Kontoplan!B36</f>
        <v>6571</v>
      </c>
      <c r="B46" s="8" t="str">
        <f>Kontoplan!C36</f>
        <v>Drakter</v>
      </c>
      <c r="C46" s="9"/>
      <c r="D46" s="9"/>
      <c r="E46" s="16">
        <f t="shared" si="3"/>
        <v>0</v>
      </c>
      <c r="F46" s="9"/>
      <c r="G46" s="9"/>
      <c r="H46" s="9"/>
      <c r="I46" s="9"/>
      <c r="J46" s="9"/>
      <c r="K46" s="9"/>
      <c r="L46" s="9"/>
      <c r="M46" s="9"/>
      <c r="N46" s="9"/>
      <c r="O46" s="9"/>
      <c r="P46" s="9"/>
      <c r="Q46" s="9"/>
      <c r="R46" s="4"/>
      <c r="S46" s="46"/>
      <c r="T46" s="4"/>
      <c r="U46" s="4"/>
      <c r="V46" s="4"/>
      <c r="W46" s="4"/>
      <c r="X46" s="4"/>
      <c r="Y46" s="4"/>
      <c r="Z46" s="4"/>
    </row>
    <row r="47" ht="15.75" customHeight="1">
      <c r="A47" s="8">
        <f>Kontoplan!B37</f>
        <v>6572</v>
      </c>
      <c r="B47" s="8" t="str">
        <f>Kontoplan!C37</f>
        <v>Annet klær</v>
      </c>
      <c r="C47" s="9"/>
      <c r="D47" s="9"/>
      <c r="E47" s="16">
        <f t="shared" si="3"/>
        <v>0</v>
      </c>
      <c r="F47" s="9"/>
      <c r="G47" s="9"/>
      <c r="H47" s="9"/>
      <c r="I47" s="9"/>
      <c r="J47" s="9"/>
      <c r="K47" s="9"/>
      <c r="L47" s="9"/>
      <c r="M47" s="9"/>
      <c r="N47" s="9"/>
      <c r="O47" s="9"/>
      <c r="P47" s="9"/>
      <c r="Q47" s="9"/>
      <c r="R47" s="4"/>
      <c r="S47" s="46"/>
      <c r="T47" s="4"/>
      <c r="U47" s="4"/>
      <c r="V47" s="4"/>
      <c r="W47" s="4"/>
      <c r="X47" s="4"/>
      <c r="Y47" s="4"/>
      <c r="Z47" s="4"/>
    </row>
    <row r="48" ht="15.75" customHeight="1">
      <c r="A48" s="8">
        <f>Kontoplan!B38</f>
        <v>6620</v>
      </c>
      <c r="B48" s="8" t="str">
        <f>Kontoplan!C38</f>
        <v>Reparasjon og vedlikehold</v>
      </c>
      <c r="C48" s="9"/>
      <c r="D48" s="9"/>
      <c r="E48" s="16">
        <f t="shared" si="3"/>
        <v>0</v>
      </c>
      <c r="F48" s="9"/>
      <c r="G48" s="9"/>
      <c r="H48" s="9"/>
      <c r="I48" s="9"/>
      <c r="J48" s="9"/>
      <c r="K48" s="9"/>
      <c r="L48" s="9"/>
      <c r="M48" s="9"/>
      <c r="N48" s="9"/>
      <c r="O48" s="9"/>
      <c r="P48" s="9"/>
      <c r="Q48" s="9"/>
      <c r="R48" s="4"/>
      <c r="S48" s="46"/>
      <c r="T48" s="4"/>
      <c r="U48" s="4"/>
      <c r="V48" s="4"/>
      <c r="W48" s="4"/>
      <c r="X48" s="4"/>
      <c r="Y48" s="4"/>
      <c r="Z48" s="4"/>
    </row>
    <row r="49" ht="15.75" customHeight="1">
      <c r="A49" s="8">
        <f>Kontoplan!B39</f>
        <v>6705</v>
      </c>
      <c r="B49" s="8" t="str">
        <f>Kontoplan!C39</f>
        <v>Regnskapshonorar</v>
      </c>
      <c r="C49" s="9"/>
      <c r="D49" s="9"/>
      <c r="E49" s="16">
        <f t="shared" si="3"/>
        <v>0</v>
      </c>
      <c r="F49" s="9"/>
      <c r="G49" s="9"/>
      <c r="H49" s="9"/>
      <c r="I49" s="9"/>
      <c r="J49" s="9"/>
      <c r="K49" s="9"/>
      <c r="L49" s="9"/>
      <c r="M49" s="9"/>
      <c r="N49" s="9"/>
      <c r="O49" s="9"/>
      <c r="P49" s="9"/>
      <c r="Q49" s="9"/>
      <c r="R49" s="4"/>
      <c r="S49" s="46"/>
      <c r="T49" s="4"/>
      <c r="U49" s="4"/>
      <c r="V49" s="4"/>
      <c r="W49" s="4"/>
      <c r="X49" s="4"/>
      <c r="Y49" s="4"/>
      <c r="Z49" s="4"/>
    </row>
    <row r="50" ht="15.75" customHeight="1">
      <c r="A50" s="8">
        <f>Kontoplan!B40</f>
        <v>6710</v>
      </c>
      <c r="B50" s="8" t="str">
        <f>Kontoplan!C40</f>
        <v>Dommerhonorar</v>
      </c>
      <c r="C50" s="9"/>
      <c r="D50" s="9"/>
      <c r="E50" s="16">
        <f t="shared" si="3"/>
        <v>0</v>
      </c>
      <c r="F50" s="9"/>
      <c r="G50" s="9"/>
      <c r="H50" s="9"/>
      <c r="I50" s="9"/>
      <c r="J50" s="9"/>
      <c r="K50" s="9"/>
      <c r="L50" s="9"/>
      <c r="M50" s="9"/>
      <c r="N50" s="9"/>
      <c r="O50" s="9"/>
      <c r="P50" s="9"/>
      <c r="Q50" s="9"/>
      <c r="R50" s="4"/>
      <c r="S50" s="46"/>
      <c r="T50" s="4"/>
      <c r="U50" s="4"/>
      <c r="V50" s="4"/>
      <c r="W50" s="4"/>
      <c r="X50" s="4"/>
      <c r="Y50" s="4"/>
      <c r="Z50" s="4"/>
    </row>
    <row r="51" ht="15.75" customHeight="1">
      <c r="A51" s="8">
        <f>Kontoplan!B41</f>
        <v>6711</v>
      </c>
      <c r="B51" s="8" t="str">
        <f>Kontoplan!C41</f>
        <v>Trenerhonorar</v>
      </c>
      <c r="C51" s="9"/>
      <c r="D51" s="9"/>
      <c r="E51" s="16">
        <f t="shared" si="3"/>
        <v>0</v>
      </c>
      <c r="F51" s="9"/>
      <c r="G51" s="9"/>
      <c r="H51" s="9"/>
      <c r="I51" s="9"/>
      <c r="J51" s="9"/>
      <c r="K51" s="9"/>
      <c r="L51" s="9"/>
      <c r="M51" s="9"/>
      <c r="N51" s="9"/>
      <c r="O51" s="9"/>
      <c r="P51" s="9"/>
      <c r="Q51" s="9"/>
      <c r="R51" s="4"/>
      <c r="S51" s="46"/>
      <c r="T51" s="4"/>
      <c r="U51" s="4"/>
      <c r="V51" s="4"/>
      <c r="W51" s="4"/>
      <c r="X51" s="4"/>
      <c r="Y51" s="4"/>
      <c r="Z51" s="4"/>
    </row>
    <row r="52" ht="15.75" customHeight="1">
      <c r="A52" s="8">
        <f>Kontoplan!B42</f>
        <v>6800</v>
      </c>
      <c r="B52" s="8" t="str">
        <f>Kontoplan!C42</f>
        <v>Kontorrekvisita</v>
      </c>
      <c r="C52" s="9"/>
      <c r="D52" s="9"/>
      <c r="E52" s="16">
        <f t="shared" si="3"/>
        <v>0</v>
      </c>
      <c r="F52" s="9"/>
      <c r="G52" s="9"/>
      <c r="H52" s="9"/>
      <c r="I52" s="9"/>
      <c r="J52" s="9"/>
      <c r="K52" s="9"/>
      <c r="L52" s="9"/>
      <c r="M52" s="9"/>
      <c r="N52" s="9"/>
      <c r="O52" s="9"/>
      <c r="P52" s="9"/>
      <c r="Q52" s="9"/>
      <c r="R52" s="4"/>
      <c r="S52" s="46"/>
      <c r="T52" s="4"/>
      <c r="U52" s="4"/>
      <c r="V52" s="4"/>
      <c r="W52" s="4"/>
      <c r="X52" s="4"/>
      <c r="Y52" s="4"/>
      <c r="Z52" s="4"/>
    </row>
    <row r="53" ht="15.75" customHeight="1">
      <c r="A53" s="8">
        <f>Kontoplan!B43</f>
        <v>6810</v>
      </c>
      <c r="B53" s="8" t="str">
        <f>Kontoplan!C43</f>
        <v>Datakostnad</v>
      </c>
      <c r="C53" s="9"/>
      <c r="D53" s="9"/>
      <c r="E53" s="16">
        <f t="shared" si="3"/>
        <v>0</v>
      </c>
      <c r="F53" s="9"/>
      <c r="G53" s="9"/>
      <c r="H53" s="9"/>
      <c r="I53" s="9"/>
      <c r="J53" s="9"/>
      <c r="K53" s="9"/>
      <c r="L53" s="9"/>
      <c r="M53" s="9"/>
      <c r="N53" s="9"/>
      <c r="O53" s="9"/>
      <c r="P53" s="9"/>
      <c r="Q53" s="9"/>
      <c r="R53" s="4"/>
      <c r="S53" s="46"/>
      <c r="T53" s="4"/>
      <c r="U53" s="4"/>
      <c r="V53" s="4"/>
      <c r="W53" s="4"/>
      <c r="X53" s="4"/>
      <c r="Y53" s="4"/>
      <c r="Z53" s="4"/>
    </row>
    <row r="54" ht="15.75" customHeight="1">
      <c r="A54" s="8">
        <f>Kontoplan!B44</f>
        <v>6860</v>
      </c>
      <c r="B54" s="8" t="str">
        <f>Kontoplan!C44</f>
        <v>Møte, kurs, oppdatering o.l</v>
      </c>
      <c r="C54" s="9"/>
      <c r="D54" s="9"/>
      <c r="E54" s="16">
        <f t="shared" si="3"/>
        <v>0</v>
      </c>
      <c r="F54" s="9"/>
      <c r="G54" s="9"/>
      <c r="H54" s="9"/>
      <c r="I54" s="9"/>
      <c r="J54" s="9"/>
      <c r="K54" s="9"/>
      <c r="L54" s="9"/>
      <c r="M54" s="9"/>
      <c r="N54" s="9"/>
      <c r="O54" s="9"/>
      <c r="P54" s="9"/>
      <c r="Q54" s="9"/>
      <c r="R54" s="4"/>
      <c r="S54" s="46"/>
      <c r="T54" s="4"/>
      <c r="U54" s="4"/>
      <c r="V54" s="4"/>
      <c r="W54" s="4"/>
      <c r="X54" s="4"/>
      <c r="Y54" s="4"/>
      <c r="Z54" s="4"/>
    </row>
    <row r="55" ht="15.75" customHeight="1">
      <c r="A55" s="8">
        <f>Kontoplan!B45</f>
        <v>6900</v>
      </c>
      <c r="B55" s="8" t="str">
        <f>Kontoplan!C45</f>
        <v>Mobil</v>
      </c>
      <c r="C55" s="9"/>
      <c r="D55" s="9"/>
      <c r="E55" s="16">
        <f t="shared" si="3"/>
        <v>0</v>
      </c>
      <c r="F55" s="9"/>
      <c r="G55" s="9"/>
      <c r="H55" s="9"/>
      <c r="I55" s="9"/>
      <c r="J55" s="9"/>
      <c r="K55" s="9"/>
      <c r="L55" s="9"/>
      <c r="M55" s="9"/>
      <c r="N55" s="9"/>
      <c r="O55" s="9"/>
      <c r="P55" s="9"/>
      <c r="Q55" s="9"/>
      <c r="R55" s="4"/>
      <c r="S55" s="46"/>
      <c r="T55" s="4"/>
      <c r="U55" s="4"/>
      <c r="V55" s="4"/>
      <c r="W55" s="4"/>
      <c r="X55" s="4"/>
      <c r="Y55" s="4"/>
      <c r="Z55" s="4"/>
    </row>
    <row r="56" ht="15.75" customHeight="1">
      <c r="A56" s="8">
        <f>Kontoplan!B46</f>
        <v>7140</v>
      </c>
      <c r="B56" s="8" t="str">
        <f>Kontoplan!C46</f>
        <v>Reisekostnad idrett</v>
      </c>
      <c r="C56" s="9"/>
      <c r="D56" s="9"/>
      <c r="E56" s="16">
        <f t="shared" si="3"/>
        <v>0</v>
      </c>
      <c r="F56" s="9"/>
      <c r="G56" s="9"/>
      <c r="H56" s="9"/>
      <c r="I56" s="9"/>
      <c r="J56" s="9"/>
      <c r="K56" s="9"/>
      <c r="L56" s="9"/>
      <c r="M56" s="9"/>
      <c r="N56" s="9"/>
      <c r="O56" s="9"/>
      <c r="P56" s="9"/>
      <c r="Q56" s="9"/>
      <c r="R56" s="4"/>
      <c r="S56" s="46"/>
      <c r="T56" s="4"/>
      <c r="U56" s="4"/>
      <c r="V56" s="4"/>
      <c r="W56" s="4"/>
      <c r="X56" s="4"/>
      <c r="Y56" s="4"/>
      <c r="Z56" s="4"/>
    </row>
    <row r="57" ht="15.75" customHeight="1">
      <c r="A57" s="8">
        <f>Kontoplan!B47</f>
        <v>7141</v>
      </c>
      <c r="B57" s="8" t="str">
        <f>Kontoplan!C47</f>
        <v>Reisekostnad annet</v>
      </c>
      <c r="C57" s="9"/>
      <c r="D57" s="9"/>
      <c r="E57" s="16">
        <f t="shared" si="3"/>
        <v>0</v>
      </c>
      <c r="F57" s="9"/>
      <c r="G57" s="9"/>
      <c r="H57" s="9"/>
      <c r="I57" s="9"/>
      <c r="J57" s="9"/>
      <c r="K57" s="9"/>
      <c r="L57" s="9"/>
      <c r="M57" s="9"/>
      <c r="N57" s="9"/>
      <c r="O57" s="9"/>
      <c r="P57" s="9"/>
      <c r="Q57" s="9"/>
      <c r="R57" s="4"/>
      <c r="S57" s="46"/>
      <c r="T57" s="4"/>
      <c r="U57" s="4"/>
      <c r="V57" s="4"/>
      <c r="W57" s="4"/>
      <c r="X57" s="4"/>
      <c r="Y57" s="4"/>
      <c r="Z57" s="4"/>
    </row>
    <row r="58" ht="15.75" customHeight="1">
      <c r="A58" s="8">
        <f>Kontoplan!B48</f>
        <v>7310</v>
      </c>
      <c r="B58" s="8" t="str">
        <f>Kontoplan!C48</f>
        <v>Arrangement, idrett</v>
      </c>
      <c r="C58" s="9"/>
      <c r="D58" s="9"/>
      <c r="E58" s="16">
        <f t="shared" si="3"/>
        <v>0</v>
      </c>
      <c r="F58" s="9"/>
      <c r="G58" s="9"/>
      <c r="H58" s="9"/>
      <c r="I58" s="9"/>
      <c r="J58" s="9"/>
      <c r="K58" s="9"/>
      <c r="L58" s="9"/>
      <c r="M58" s="9"/>
      <c r="N58" s="9"/>
      <c r="O58" s="9"/>
      <c r="P58" s="9"/>
      <c r="Q58" s="9"/>
      <c r="R58" s="4"/>
      <c r="S58" s="46"/>
      <c r="T58" s="4"/>
      <c r="U58" s="4"/>
      <c r="V58" s="4"/>
      <c r="W58" s="4"/>
      <c r="X58" s="4"/>
      <c r="Y58" s="4"/>
      <c r="Z58" s="4"/>
    </row>
    <row r="59" ht="15.75" customHeight="1">
      <c r="A59" s="8">
        <f>Kontoplan!B49</f>
        <v>7315</v>
      </c>
      <c r="B59" s="8" t="str">
        <f>Kontoplan!C49</f>
        <v>Arrangement, ikke idrett</v>
      </c>
      <c r="C59" s="9"/>
      <c r="D59" s="9"/>
      <c r="E59" s="16">
        <f t="shared" si="3"/>
        <v>0</v>
      </c>
      <c r="F59" s="9"/>
      <c r="G59" s="9"/>
      <c r="H59" s="9"/>
      <c r="I59" s="9"/>
      <c r="J59" s="9"/>
      <c r="K59" s="9"/>
      <c r="L59" s="9"/>
      <c r="M59" s="9"/>
      <c r="N59" s="9"/>
      <c r="O59" s="9"/>
      <c r="P59" s="9"/>
      <c r="Q59" s="9"/>
      <c r="R59" s="4"/>
      <c r="S59" s="46"/>
      <c r="T59" s="4"/>
      <c r="U59" s="4"/>
      <c r="V59" s="4"/>
      <c r="W59" s="4"/>
      <c r="X59" s="4"/>
      <c r="Y59" s="4"/>
      <c r="Z59" s="4"/>
    </row>
    <row r="60" ht="15.75" customHeight="1">
      <c r="A60" s="8">
        <f>Kontoplan!B50</f>
        <v>7320</v>
      </c>
      <c r="B60" s="8" t="str">
        <f>Kontoplan!C50</f>
        <v>Markedsføring</v>
      </c>
      <c r="C60" s="9"/>
      <c r="D60" s="9"/>
      <c r="E60" s="16">
        <f t="shared" si="3"/>
        <v>0</v>
      </c>
      <c r="F60" s="9"/>
      <c r="G60" s="9"/>
      <c r="H60" s="9"/>
      <c r="I60" s="9"/>
      <c r="J60" s="9"/>
      <c r="K60" s="9"/>
      <c r="L60" s="9"/>
      <c r="M60" s="9"/>
      <c r="N60" s="9"/>
      <c r="O60" s="9"/>
      <c r="P60" s="9"/>
      <c r="Q60" s="9"/>
      <c r="R60" s="4"/>
      <c r="S60" s="46"/>
      <c r="T60" s="4"/>
      <c r="U60" s="4"/>
      <c r="V60" s="4"/>
      <c r="W60" s="4"/>
      <c r="X60" s="4"/>
      <c r="Y60" s="4"/>
      <c r="Z60" s="4"/>
    </row>
    <row r="61" ht="15.75" customHeight="1">
      <c r="A61" s="8">
        <f>Kontoplan!B51</f>
        <v>7350</v>
      </c>
      <c r="B61" s="8" t="str">
        <f>Kontoplan!C51</f>
        <v>Representasjon</v>
      </c>
      <c r="C61" s="9"/>
      <c r="D61" s="9"/>
      <c r="E61" s="16">
        <f t="shared" si="3"/>
        <v>0</v>
      </c>
      <c r="F61" s="9"/>
      <c r="G61" s="9"/>
      <c r="H61" s="9"/>
      <c r="I61" s="9"/>
      <c r="J61" s="9"/>
      <c r="K61" s="9"/>
      <c r="L61" s="9"/>
      <c r="M61" s="9"/>
      <c r="N61" s="9"/>
      <c r="O61" s="9"/>
      <c r="P61" s="9"/>
      <c r="Q61" s="9"/>
      <c r="R61" s="4"/>
      <c r="S61" s="46"/>
      <c r="T61" s="4"/>
      <c r="U61" s="4"/>
      <c r="V61" s="4"/>
      <c r="W61" s="4"/>
      <c r="X61" s="4"/>
      <c r="Y61" s="4"/>
      <c r="Z61" s="4"/>
    </row>
    <row r="62" ht="15.75" customHeight="1">
      <c r="A62" s="8">
        <f>Kontoplan!B52</f>
        <v>7401</v>
      </c>
      <c r="B62" s="8" t="str">
        <f>Kontoplan!C52</f>
        <v>Bot</v>
      </c>
      <c r="C62" s="9"/>
      <c r="D62" s="9"/>
      <c r="E62" s="16">
        <f t="shared" si="3"/>
        <v>0</v>
      </c>
      <c r="F62" s="9"/>
      <c r="G62" s="9"/>
      <c r="H62" s="9"/>
      <c r="I62" s="9"/>
      <c r="J62" s="9"/>
      <c r="K62" s="9"/>
      <c r="L62" s="9"/>
      <c r="M62" s="9"/>
      <c r="N62" s="9"/>
      <c r="O62" s="9"/>
      <c r="P62" s="9"/>
      <c r="Q62" s="9"/>
      <c r="R62" s="4"/>
      <c r="S62" s="46"/>
      <c r="T62" s="4"/>
      <c r="U62" s="4"/>
      <c r="V62" s="4"/>
      <c r="W62" s="4"/>
      <c r="X62" s="4"/>
      <c r="Y62" s="4"/>
      <c r="Z62" s="4"/>
    </row>
    <row r="63" ht="15.75" customHeight="1">
      <c r="A63" s="8">
        <f>Kontoplan!B53</f>
        <v>7410</v>
      </c>
      <c r="B63" s="8" t="str">
        <f>Kontoplan!C53</f>
        <v>Kontingent</v>
      </c>
      <c r="C63" s="9"/>
      <c r="D63" s="9"/>
      <c r="E63" s="16">
        <f t="shared" si="3"/>
        <v>0</v>
      </c>
      <c r="F63" s="9"/>
      <c r="G63" s="9"/>
      <c r="H63" s="9"/>
      <c r="I63" s="9"/>
      <c r="J63" s="9"/>
      <c r="K63" s="9"/>
      <c r="L63" s="9"/>
      <c r="M63" s="9"/>
      <c r="N63" s="9"/>
      <c r="O63" s="9"/>
      <c r="P63" s="9"/>
      <c r="Q63" s="9"/>
      <c r="R63" s="4"/>
      <c r="S63" s="46"/>
      <c r="T63" s="4"/>
      <c r="U63" s="4"/>
      <c r="V63" s="4"/>
      <c r="W63" s="4"/>
      <c r="X63" s="4"/>
      <c r="Y63" s="4"/>
      <c r="Z63" s="4"/>
    </row>
    <row r="64" ht="15.75" customHeight="1">
      <c r="A64" s="8">
        <f>Kontoplan!B54</f>
        <v>7430</v>
      </c>
      <c r="B64" s="8" t="str">
        <f>Kontoplan!C54</f>
        <v>Gave</v>
      </c>
      <c r="C64" s="9"/>
      <c r="D64" s="9"/>
      <c r="E64" s="16">
        <f t="shared" si="3"/>
        <v>0</v>
      </c>
      <c r="F64" s="9"/>
      <c r="G64" s="9"/>
      <c r="H64" s="9"/>
      <c r="I64" s="9"/>
      <c r="J64" s="9"/>
      <c r="K64" s="9"/>
      <c r="L64" s="9"/>
      <c r="M64" s="9"/>
      <c r="N64" s="9"/>
      <c r="O64" s="9"/>
      <c r="P64" s="9"/>
      <c r="Q64" s="9"/>
      <c r="R64" s="4"/>
      <c r="S64" s="46"/>
      <c r="T64" s="4"/>
      <c r="U64" s="4"/>
      <c r="V64" s="4"/>
      <c r="W64" s="4"/>
      <c r="X64" s="4"/>
      <c r="Y64" s="4"/>
      <c r="Z64" s="4"/>
    </row>
    <row r="65" ht="15.75" customHeight="1">
      <c r="A65" s="8">
        <f>Kontoplan!B55</f>
        <v>7500</v>
      </c>
      <c r="B65" s="8" t="str">
        <f>Kontoplan!C55</f>
        <v>Forsikringspremie</v>
      </c>
      <c r="C65" s="9"/>
      <c r="D65" s="9"/>
      <c r="E65" s="16">
        <f t="shared" si="3"/>
        <v>0</v>
      </c>
      <c r="F65" s="9"/>
      <c r="G65" s="9"/>
      <c r="H65" s="9"/>
      <c r="I65" s="9"/>
      <c r="J65" s="9"/>
      <c r="K65" s="9"/>
      <c r="L65" s="9"/>
      <c r="M65" s="9"/>
      <c r="N65" s="9"/>
      <c r="O65" s="9"/>
      <c r="P65" s="9"/>
      <c r="Q65" s="9"/>
      <c r="R65" s="4"/>
      <c r="S65" s="46"/>
      <c r="T65" s="4"/>
      <c r="U65" s="4"/>
      <c r="V65" s="4"/>
      <c r="W65" s="4"/>
      <c r="X65" s="4"/>
      <c r="Y65" s="4"/>
      <c r="Z65" s="4"/>
    </row>
    <row r="66" ht="15.75" customHeight="1">
      <c r="A66" s="8">
        <f>Kontoplan!B56</f>
        <v>7770</v>
      </c>
      <c r="B66" s="8" t="str">
        <f>Kontoplan!C56</f>
        <v>Bank og kortgebyr</v>
      </c>
      <c r="C66" s="9"/>
      <c r="D66" s="9"/>
      <c r="E66" s="16">
        <f t="shared" si="3"/>
        <v>0</v>
      </c>
      <c r="F66" s="9"/>
      <c r="G66" s="9"/>
      <c r="H66" s="9"/>
      <c r="I66" s="9"/>
      <c r="J66" s="9"/>
      <c r="K66" s="9"/>
      <c r="L66" s="9"/>
      <c r="M66" s="9"/>
      <c r="N66" s="9"/>
      <c r="O66" s="9"/>
      <c r="P66" s="9"/>
      <c r="Q66" s="9"/>
      <c r="R66" s="4"/>
      <c r="S66" s="46"/>
      <c r="T66" s="4"/>
      <c r="U66" s="4"/>
      <c r="V66" s="4"/>
      <c r="W66" s="4"/>
      <c r="X66" s="4"/>
      <c r="Y66" s="4"/>
      <c r="Z66" s="4"/>
    </row>
    <row r="67" ht="15.75" customHeight="1">
      <c r="A67" s="8">
        <f>Kontoplan!B57</f>
        <v>7791</v>
      </c>
      <c r="B67" s="8" t="str">
        <f>Kontoplan!C57</f>
        <v>Internstøtte grupper</v>
      </c>
      <c r="C67" s="9"/>
      <c r="D67" s="9"/>
      <c r="E67" s="16">
        <f t="shared" si="3"/>
        <v>0</v>
      </c>
      <c r="F67" s="9"/>
      <c r="G67" s="9"/>
      <c r="H67" s="9"/>
      <c r="I67" s="9"/>
      <c r="J67" s="9"/>
      <c r="K67" s="9"/>
      <c r="L67" s="9"/>
      <c r="M67" s="9"/>
      <c r="N67" s="9"/>
      <c r="O67" s="9"/>
      <c r="P67" s="9"/>
      <c r="Q67" s="9"/>
      <c r="R67" s="4"/>
      <c r="S67" s="46"/>
      <c r="T67" s="4"/>
      <c r="U67" s="4"/>
      <c r="V67" s="4"/>
      <c r="W67" s="4"/>
      <c r="X67" s="4"/>
      <c r="Y67" s="4"/>
      <c r="Z67" s="4"/>
    </row>
    <row r="68" ht="15.75" customHeight="1">
      <c r="A68" s="8">
        <f>Kontoplan!B58</f>
        <v>8050</v>
      </c>
      <c r="B68" s="8" t="str">
        <f>Kontoplan!C58</f>
        <v>Annen renteinntekt</v>
      </c>
      <c r="C68" s="9"/>
      <c r="D68" s="9"/>
      <c r="E68" s="16">
        <f t="shared" si="3"/>
        <v>0</v>
      </c>
      <c r="F68" s="9"/>
      <c r="G68" s="9"/>
      <c r="H68" s="9"/>
      <c r="I68" s="9"/>
      <c r="J68" s="9"/>
      <c r="K68" s="9"/>
      <c r="L68" s="9"/>
      <c r="M68" s="9"/>
      <c r="N68" s="9"/>
      <c r="O68" s="9"/>
      <c r="P68" s="9"/>
      <c r="Q68" s="9"/>
      <c r="R68" s="4"/>
      <c r="S68" s="46"/>
      <c r="T68" s="4"/>
      <c r="U68" s="4"/>
      <c r="V68" s="4"/>
      <c r="W68" s="4"/>
      <c r="X68" s="4"/>
      <c r="Y68" s="4"/>
      <c r="Z68" s="4"/>
    </row>
    <row r="69" ht="15.75" customHeight="1">
      <c r="A69" s="8">
        <f>Kontoplan!B59</f>
        <v>8150</v>
      </c>
      <c r="B69" s="8" t="str">
        <f>Kontoplan!C59</f>
        <v>Annen rentekostnad</v>
      </c>
      <c r="C69" s="9"/>
      <c r="D69" s="9"/>
      <c r="E69" s="16">
        <f t="shared" si="3"/>
        <v>0</v>
      </c>
      <c r="F69" s="9"/>
      <c r="G69" s="9"/>
      <c r="H69" s="9"/>
      <c r="I69" s="9"/>
      <c r="J69" s="9"/>
      <c r="K69" s="9"/>
      <c r="L69" s="9"/>
      <c r="M69" s="9"/>
      <c r="N69" s="9"/>
      <c r="O69" s="9"/>
      <c r="P69" s="9"/>
      <c r="Q69" s="9"/>
      <c r="R69" s="4"/>
      <c r="S69" s="46"/>
      <c r="T69" s="4"/>
      <c r="U69" s="4"/>
      <c r="V69" s="4"/>
      <c r="W69" s="4"/>
      <c r="X69" s="4"/>
      <c r="Y69" s="4"/>
      <c r="Z69" s="4"/>
    </row>
    <row r="70" ht="15.75" customHeight="1">
      <c r="A70" s="8">
        <f>Kontoplan!B60</f>
        <v>8170</v>
      </c>
      <c r="B70" s="8" t="str">
        <f>Kontoplan!C60</f>
        <v>Annen finanskostnad</v>
      </c>
      <c r="C70" s="9"/>
      <c r="D70" s="9"/>
      <c r="E70" s="16">
        <f t="shared" si="3"/>
        <v>0</v>
      </c>
      <c r="F70" s="9"/>
      <c r="G70" s="9"/>
      <c r="H70" s="9"/>
      <c r="I70" s="9"/>
      <c r="J70" s="9"/>
      <c r="K70" s="9"/>
      <c r="L70" s="9"/>
      <c r="M70" s="9"/>
      <c r="N70" s="9"/>
      <c r="O70" s="9"/>
      <c r="P70" s="9"/>
      <c r="Q70" s="9"/>
      <c r="R70" s="4"/>
      <c r="S70" s="46"/>
      <c r="T70" s="4"/>
      <c r="U70" s="4"/>
      <c r="V70" s="4"/>
      <c r="W70" s="4"/>
      <c r="X70" s="4"/>
      <c r="Y70" s="4"/>
      <c r="Z70" s="4"/>
    </row>
    <row r="71" ht="15.75" customHeight="1">
      <c r="A71" s="4"/>
      <c r="B71" s="4"/>
      <c r="C71" s="12"/>
      <c r="D71" s="12"/>
      <c r="E71" s="12"/>
      <c r="F71" s="12"/>
      <c r="G71" s="12"/>
      <c r="H71" s="12"/>
      <c r="I71" s="12"/>
      <c r="J71" s="12"/>
      <c r="K71" s="12"/>
      <c r="L71" s="12"/>
      <c r="M71" s="12"/>
      <c r="N71" s="12"/>
      <c r="O71" s="12"/>
      <c r="P71" s="12"/>
      <c r="Q71" s="12"/>
      <c r="R71" s="4"/>
      <c r="S71" s="4"/>
      <c r="T71" s="4"/>
      <c r="U71" s="4"/>
      <c r="V71" s="4"/>
      <c r="W71" s="4"/>
      <c r="X71" s="4"/>
      <c r="Y71" s="4"/>
      <c r="Z71" s="4"/>
    </row>
    <row r="72" ht="15.75" customHeight="1">
      <c r="A72" s="13" t="s">
        <v>32</v>
      </c>
      <c r="B72" s="14"/>
      <c r="C72" s="15">
        <f t="shared" ref="C72:Q72" si="4">SUM(C39:C71)</f>
        <v>0</v>
      </c>
      <c r="D72" s="15">
        <f t="shared" si="4"/>
        <v>0</v>
      </c>
      <c r="E72" s="16">
        <f t="shared" si="4"/>
        <v>0</v>
      </c>
      <c r="F72" s="15">
        <f t="shared" si="4"/>
        <v>0</v>
      </c>
      <c r="G72" s="15">
        <f t="shared" si="4"/>
        <v>0</v>
      </c>
      <c r="H72" s="15">
        <f t="shared" si="4"/>
        <v>0</v>
      </c>
      <c r="I72" s="15">
        <f t="shared" si="4"/>
        <v>0</v>
      </c>
      <c r="J72" s="15">
        <f t="shared" si="4"/>
        <v>0</v>
      </c>
      <c r="K72" s="15">
        <f t="shared" si="4"/>
        <v>0</v>
      </c>
      <c r="L72" s="15">
        <f t="shared" si="4"/>
        <v>0</v>
      </c>
      <c r="M72" s="15">
        <f t="shared" si="4"/>
        <v>0</v>
      </c>
      <c r="N72" s="15">
        <f t="shared" si="4"/>
        <v>0</v>
      </c>
      <c r="O72" s="15">
        <f t="shared" si="4"/>
        <v>0</v>
      </c>
      <c r="P72" s="15">
        <f t="shared" si="4"/>
        <v>0</v>
      </c>
      <c r="Q72" s="15">
        <f t="shared" si="4"/>
        <v>0</v>
      </c>
      <c r="R72" s="4"/>
      <c r="S72" s="46"/>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13" t="s">
        <v>33</v>
      </c>
      <c r="B74" s="14"/>
      <c r="C74" s="15">
        <f t="shared" ref="C74:Q74" si="5">C32+C72</f>
        <v>0</v>
      </c>
      <c r="D74" s="15">
        <f t="shared" si="5"/>
        <v>0</v>
      </c>
      <c r="E74" s="16">
        <f t="shared" si="5"/>
        <v>0</v>
      </c>
      <c r="F74" s="15">
        <f t="shared" si="5"/>
        <v>0</v>
      </c>
      <c r="G74" s="15">
        <f t="shared" si="5"/>
        <v>0</v>
      </c>
      <c r="H74" s="15">
        <f t="shared" si="5"/>
        <v>0</v>
      </c>
      <c r="I74" s="15">
        <f t="shared" si="5"/>
        <v>0</v>
      </c>
      <c r="J74" s="15">
        <f t="shared" si="5"/>
        <v>0</v>
      </c>
      <c r="K74" s="15">
        <f t="shared" si="5"/>
        <v>0</v>
      </c>
      <c r="L74" s="15">
        <f t="shared" si="5"/>
        <v>0</v>
      </c>
      <c r="M74" s="15">
        <f t="shared" si="5"/>
        <v>0</v>
      </c>
      <c r="N74" s="15">
        <f t="shared" si="5"/>
        <v>0</v>
      </c>
      <c r="O74" s="15">
        <f t="shared" si="5"/>
        <v>0</v>
      </c>
      <c r="P74" s="15">
        <f t="shared" si="5"/>
        <v>0</v>
      </c>
      <c r="Q74" s="15">
        <f t="shared" si="5"/>
        <v>0</v>
      </c>
      <c r="R74" s="4"/>
      <c r="S74" s="46"/>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paperSize="9" orientation="portrait"/>
  <drawing r:id="rId1"/>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D0CECE"/>
    <pageSetUpPr/>
  </sheetPr>
  <sheetViews>
    <sheetView workbookViewId="0"/>
  </sheetViews>
  <sheetFormatPr customHeight="1" defaultColWidth="11.22" defaultRowHeight="15.0"/>
  <cols>
    <col customWidth="1" min="1" max="1" width="10.78"/>
    <col customWidth="1" min="2" max="2" width="24.78"/>
    <col customWidth="1" min="3" max="5" width="12.44"/>
    <col customWidth="1" min="6" max="17" width="10.0"/>
    <col customWidth="1" min="18" max="18" width="2.67"/>
    <col customWidth="1" min="19" max="19" width="83.33"/>
    <col customWidth="1" min="20" max="26" width="10.56"/>
  </cols>
  <sheetData>
    <row r="1" ht="15.75" customHeight="1">
      <c r="A1" s="19" t="s">
        <v>171</v>
      </c>
      <c r="B1" s="20"/>
      <c r="C1" s="20"/>
      <c r="D1" s="20"/>
      <c r="E1" s="20"/>
      <c r="F1" s="20"/>
      <c r="G1" s="20"/>
      <c r="H1" s="20"/>
      <c r="I1" s="20"/>
      <c r="J1" s="20"/>
      <c r="K1" s="20"/>
      <c r="L1" s="20"/>
      <c r="M1" s="20"/>
      <c r="N1" s="20"/>
      <c r="O1" s="20"/>
      <c r="P1" s="20"/>
      <c r="Q1" s="20"/>
      <c r="R1" s="20"/>
      <c r="S1" s="20"/>
      <c r="T1" s="4"/>
      <c r="U1" s="4"/>
      <c r="V1" s="4"/>
      <c r="W1" s="4"/>
      <c r="X1" s="4"/>
      <c r="Y1" s="4"/>
      <c r="Z1" s="4"/>
    </row>
    <row r="2" ht="15.75" customHeight="1">
      <c r="A2" s="21"/>
      <c r="T2" s="4"/>
      <c r="U2" s="4"/>
      <c r="V2" s="4"/>
      <c r="W2" s="4"/>
      <c r="X2" s="4"/>
      <c r="Y2" s="4"/>
      <c r="Z2" s="4"/>
    </row>
    <row r="3" ht="15.75" customHeight="1">
      <c r="A3" s="21"/>
      <c r="T3" s="4"/>
      <c r="U3" s="4"/>
      <c r="V3" s="4"/>
      <c r="W3" s="4"/>
      <c r="X3" s="4"/>
      <c r="Y3" s="4"/>
      <c r="Z3" s="4"/>
    </row>
    <row r="4" ht="15.75" customHeight="1">
      <c r="A4" s="47" t="str">
        <f>Forside!B4</f>
        <v>BI Athletics</v>
      </c>
      <c r="B4" s="20"/>
      <c r="C4" s="20"/>
      <c r="D4" s="20"/>
      <c r="E4" s="20"/>
      <c r="F4" s="20"/>
      <c r="G4" s="20"/>
      <c r="H4" s="20"/>
      <c r="I4" s="20"/>
      <c r="J4" s="20"/>
      <c r="K4" s="20"/>
      <c r="L4" s="20"/>
      <c r="M4" s="20"/>
      <c r="N4" s="20"/>
      <c r="O4" s="20"/>
      <c r="P4" s="20"/>
      <c r="Q4" s="20"/>
      <c r="R4" s="20"/>
      <c r="S4" s="20"/>
      <c r="T4" s="4"/>
      <c r="U4" s="4"/>
      <c r="V4" s="4"/>
      <c r="W4" s="4"/>
      <c r="X4" s="4"/>
      <c r="Y4" s="4"/>
      <c r="Z4" s="4"/>
    </row>
    <row r="5" ht="15.75" customHeight="1">
      <c r="A5" s="21"/>
      <c r="T5" s="4"/>
      <c r="U5" s="4"/>
      <c r="V5" s="4"/>
      <c r="W5" s="4"/>
      <c r="X5" s="4"/>
      <c r="Y5" s="4"/>
      <c r="Z5" s="4"/>
    </row>
    <row r="6" ht="15.75" customHeight="1">
      <c r="A6" s="21"/>
      <c r="T6" s="4"/>
      <c r="U6" s="4"/>
      <c r="V6" s="4"/>
      <c r="W6" s="4"/>
      <c r="X6" s="4"/>
      <c r="Y6" s="4"/>
      <c r="Z6" s="4"/>
    </row>
    <row r="7" ht="15.75" customHeight="1">
      <c r="A7" s="48" t="s">
        <v>162</v>
      </c>
      <c r="B7" s="2"/>
      <c r="C7" s="2"/>
      <c r="D7" s="2"/>
      <c r="E7" s="2"/>
      <c r="F7" s="2"/>
      <c r="G7" s="2"/>
      <c r="H7" s="2"/>
      <c r="I7" s="2"/>
      <c r="J7" s="2"/>
      <c r="K7" s="2"/>
      <c r="L7" s="2"/>
      <c r="M7" s="2"/>
      <c r="N7" s="2"/>
      <c r="O7" s="2"/>
      <c r="P7" s="2"/>
      <c r="Q7" s="2"/>
      <c r="R7" s="2"/>
      <c r="S7" s="2"/>
      <c r="T7" s="4"/>
      <c r="U7" s="4"/>
      <c r="V7" s="4"/>
      <c r="W7" s="4"/>
      <c r="X7" s="4"/>
      <c r="Y7" s="4"/>
      <c r="Z7" s="4"/>
    </row>
    <row r="8" ht="15.75" customHeight="1">
      <c r="A8" s="49" t="str">
        <f>MID(CELL("filename",A1),FIND("]",CELL("filename",A1))+1,255)</f>
        <v>#VALUE!</v>
      </c>
      <c r="B8" s="2"/>
      <c r="C8" s="2"/>
      <c r="D8" s="2"/>
      <c r="E8" s="2"/>
      <c r="F8" s="2"/>
      <c r="G8" s="2"/>
      <c r="H8" s="2"/>
      <c r="I8" s="2"/>
      <c r="J8" s="2"/>
      <c r="K8" s="2"/>
      <c r="L8" s="2"/>
      <c r="M8" s="2"/>
      <c r="N8" s="2"/>
      <c r="O8" s="2"/>
      <c r="P8" s="2"/>
      <c r="Q8" s="2"/>
      <c r="R8" s="2"/>
      <c r="S8" s="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5" t="s">
        <v>2</v>
      </c>
      <c r="B10" s="2"/>
      <c r="C10" s="2"/>
      <c r="D10" s="2"/>
      <c r="E10" s="2"/>
      <c r="F10" s="2"/>
      <c r="G10" s="2"/>
      <c r="H10" s="2"/>
      <c r="I10" s="2"/>
      <c r="J10" s="2"/>
      <c r="K10" s="2"/>
      <c r="L10" s="2"/>
      <c r="M10" s="2"/>
      <c r="N10" s="2"/>
      <c r="O10" s="2"/>
      <c r="P10" s="2"/>
      <c r="Q10" s="2"/>
      <c r="R10" s="2"/>
      <c r="S10" s="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6" t="s">
        <v>3</v>
      </c>
      <c r="B12" s="6" t="s">
        <v>4</v>
      </c>
      <c r="C12" s="6" t="s">
        <v>5</v>
      </c>
      <c r="D12" s="6" t="s">
        <v>6</v>
      </c>
      <c r="E12" s="7" t="s">
        <v>7</v>
      </c>
      <c r="F12" s="6" t="s">
        <v>172</v>
      </c>
      <c r="G12" s="6" t="s">
        <v>173</v>
      </c>
      <c r="H12" s="6" t="s">
        <v>174</v>
      </c>
      <c r="I12" s="6" t="s">
        <v>175</v>
      </c>
      <c r="J12" s="6" t="s">
        <v>176</v>
      </c>
      <c r="K12" s="6" t="s">
        <v>177</v>
      </c>
      <c r="L12" s="6" t="s">
        <v>178</v>
      </c>
      <c r="M12" s="6" t="s">
        <v>179</v>
      </c>
      <c r="N12" s="6" t="s">
        <v>180</v>
      </c>
      <c r="O12" s="6" t="s">
        <v>181</v>
      </c>
      <c r="P12" s="6" t="s">
        <v>182</v>
      </c>
      <c r="Q12" s="6" t="s">
        <v>183</v>
      </c>
      <c r="R12" s="45"/>
      <c r="S12" s="6" t="s">
        <v>184</v>
      </c>
      <c r="T12" s="4"/>
      <c r="U12" s="4"/>
      <c r="V12" s="4"/>
      <c r="W12" s="4"/>
      <c r="X12" s="4"/>
      <c r="Y12" s="4"/>
      <c r="Z12" s="4"/>
    </row>
    <row r="13" ht="15.75" customHeight="1">
      <c r="A13" s="8">
        <f>Kontoplan!B11</f>
        <v>3000</v>
      </c>
      <c r="B13" s="8" t="str">
        <f>Kontoplan!C11</f>
        <v>Salgsinntekter, avgiftspliktig</v>
      </c>
      <c r="C13" s="9"/>
      <c r="D13" s="9"/>
      <c r="E13" s="16">
        <f t="shared" ref="E13:E30" si="1">SUM(F13:Q13)</f>
        <v>0</v>
      </c>
      <c r="F13" s="9"/>
      <c r="G13" s="9"/>
      <c r="H13" s="9"/>
      <c r="I13" s="9"/>
      <c r="J13" s="9"/>
      <c r="K13" s="9"/>
      <c r="L13" s="9"/>
      <c r="M13" s="9"/>
      <c r="N13" s="9"/>
      <c r="O13" s="9"/>
      <c r="P13" s="9"/>
      <c r="Q13" s="9"/>
      <c r="R13" s="4"/>
      <c r="S13" s="46"/>
      <c r="T13" s="4"/>
      <c r="U13" s="4"/>
      <c r="V13" s="4"/>
      <c r="W13" s="4"/>
      <c r="X13" s="4"/>
      <c r="Y13" s="4"/>
      <c r="Z13" s="4"/>
    </row>
    <row r="14" ht="15.75" customHeight="1">
      <c r="A14" s="8">
        <f>Kontoplan!B12</f>
        <v>3009</v>
      </c>
      <c r="B14" s="8" t="str">
        <f>Kontoplan!C12</f>
        <v>Sponsorinntekt</v>
      </c>
      <c r="C14" s="9"/>
      <c r="D14" s="9"/>
      <c r="E14" s="16">
        <f t="shared" si="1"/>
        <v>0</v>
      </c>
      <c r="F14" s="9"/>
      <c r="G14" s="9"/>
      <c r="H14" s="9"/>
      <c r="I14" s="9"/>
      <c r="J14" s="9"/>
      <c r="K14" s="9"/>
      <c r="L14" s="9"/>
      <c r="M14" s="9"/>
      <c r="N14" s="9"/>
      <c r="O14" s="9"/>
      <c r="P14" s="9"/>
      <c r="Q14" s="9"/>
      <c r="R14" s="4"/>
      <c r="S14" s="46"/>
      <c r="T14" s="4"/>
      <c r="U14" s="4"/>
      <c r="V14" s="4"/>
      <c r="W14" s="4"/>
      <c r="X14" s="4"/>
      <c r="Y14" s="4"/>
      <c r="Z14" s="4"/>
    </row>
    <row r="15" ht="15.75" customHeight="1">
      <c r="A15" s="8">
        <f>Kontoplan!B13</f>
        <v>3100</v>
      </c>
      <c r="B15" s="8" t="str">
        <f>Kontoplan!C13</f>
        <v>Salgsinntekter, avgiftsfri</v>
      </c>
      <c r="C15" s="9"/>
      <c r="D15" s="9"/>
      <c r="E15" s="16">
        <f t="shared" si="1"/>
        <v>0</v>
      </c>
      <c r="F15" s="9"/>
      <c r="G15" s="9"/>
      <c r="H15" s="9"/>
      <c r="I15" s="9"/>
      <c r="J15" s="9"/>
      <c r="K15" s="9"/>
      <c r="L15" s="9"/>
      <c r="M15" s="9"/>
      <c r="N15" s="9"/>
      <c r="O15" s="9"/>
      <c r="P15" s="9"/>
      <c r="Q15" s="9"/>
      <c r="R15" s="4"/>
      <c r="S15" s="46"/>
      <c r="T15" s="4"/>
      <c r="U15" s="4"/>
      <c r="V15" s="4"/>
      <c r="W15" s="4"/>
      <c r="X15" s="4"/>
      <c r="Y15" s="4"/>
      <c r="Z15" s="4"/>
    </row>
    <row r="16" ht="15.75" customHeight="1">
      <c r="A16" s="8">
        <f>Kontoplan!B14</f>
        <v>3101</v>
      </c>
      <c r="B16" s="8" t="str">
        <f>Kontoplan!C14</f>
        <v>Dugnad</v>
      </c>
      <c r="C16" s="9"/>
      <c r="D16" s="9"/>
      <c r="E16" s="16">
        <f t="shared" si="1"/>
        <v>0</v>
      </c>
      <c r="F16" s="9"/>
      <c r="G16" s="9"/>
      <c r="H16" s="9"/>
      <c r="I16" s="9"/>
      <c r="J16" s="9"/>
      <c r="K16" s="9"/>
      <c r="L16" s="9"/>
      <c r="M16" s="9"/>
      <c r="N16" s="9"/>
      <c r="O16" s="9"/>
      <c r="P16" s="9"/>
      <c r="Q16" s="9"/>
      <c r="R16" s="4"/>
      <c r="S16" s="46"/>
      <c r="T16" s="4"/>
      <c r="U16" s="4"/>
      <c r="V16" s="4"/>
      <c r="W16" s="4"/>
      <c r="X16" s="4"/>
      <c r="Y16" s="4"/>
      <c r="Z16" s="4"/>
    </row>
    <row r="17" ht="15.75" customHeight="1">
      <c r="A17" s="8">
        <f>Kontoplan!B15</f>
        <v>3410</v>
      </c>
      <c r="B17" s="8" t="str">
        <f>Kontoplan!C15</f>
        <v>Tilskudd fra Oslo Kommune</v>
      </c>
      <c r="C17" s="9"/>
      <c r="D17" s="9"/>
      <c r="E17" s="16">
        <f t="shared" si="1"/>
        <v>0</v>
      </c>
      <c r="F17" s="9"/>
      <c r="G17" s="9"/>
      <c r="H17" s="9"/>
      <c r="I17" s="9"/>
      <c r="J17" s="9"/>
      <c r="K17" s="9"/>
      <c r="L17" s="9"/>
      <c r="M17" s="9"/>
      <c r="N17" s="9"/>
      <c r="O17" s="9"/>
      <c r="P17" s="9"/>
      <c r="Q17" s="9"/>
      <c r="R17" s="4"/>
      <c r="S17" s="46"/>
      <c r="T17" s="4"/>
      <c r="U17" s="4"/>
      <c r="V17" s="4"/>
      <c r="W17" s="4"/>
      <c r="X17" s="4"/>
      <c r="Y17" s="4"/>
      <c r="Z17" s="4"/>
    </row>
    <row r="18" ht="15.75" customHeight="1">
      <c r="A18" s="8">
        <f>Kontoplan!B16</f>
        <v>3420</v>
      </c>
      <c r="B18" s="8" t="str">
        <f>Kontoplan!C16</f>
        <v>Momskompensasjon</v>
      </c>
      <c r="C18" s="9"/>
      <c r="D18" s="9"/>
      <c r="E18" s="16">
        <f t="shared" si="1"/>
        <v>0</v>
      </c>
      <c r="F18" s="9"/>
      <c r="G18" s="9"/>
      <c r="H18" s="9"/>
      <c r="I18" s="9"/>
      <c r="J18" s="9"/>
      <c r="K18" s="9"/>
      <c r="L18" s="9"/>
      <c r="M18" s="9"/>
      <c r="N18" s="9"/>
      <c r="O18" s="9"/>
      <c r="P18" s="9"/>
      <c r="Q18" s="9"/>
      <c r="R18" s="4"/>
      <c r="S18" s="46"/>
      <c r="T18" s="4"/>
      <c r="U18" s="4"/>
      <c r="V18" s="4"/>
      <c r="W18" s="4"/>
      <c r="X18" s="4"/>
      <c r="Y18" s="4"/>
      <c r="Z18" s="4"/>
    </row>
    <row r="19" ht="15.75" customHeight="1">
      <c r="A19" s="8">
        <f>Kontoplan!B17</f>
        <v>3430</v>
      </c>
      <c r="B19" s="8" t="str">
        <f>Kontoplan!C17</f>
        <v>Grasrotandelen Norsk Tipping</v>
      </c>
      <c r="C19" s="9"/>
      <c r="D19" s="9"/>
      <c r="E19" s="16">
        <f t="shared" si="1"/>
        <v>0</v>
      </c>
      <c r="F19" s="9"/>
      <c r="G19" s="9"/>
      <c r="H19" s="9"/>
      <c r="I19" s="9"/>
      <c r="J19" s="9"/>
      <c r="K19" s="9"/>
      <c r="L19" s="9"/>
      <c r="M19" s="9"/>
      <c r="N19" s="9"/>
      <c r="O19" s="9"/>
      <c r="P19" s="9"/>
      <c r="Q19" s="9"/>
      <c r="R19" s="4"/>
      <c r="S19" s="46"/>
      <c r="T19" s="4"/>
      <c r="U19" s="4"/>
      <c r="V19" s="4"/>
      <c r="W19" s="4"/>
      <c r="X19" s="4"/>
      <c r="Y19" s="4"/>
      <c r="Z19" s="4"/>
    </row>
    <row r="20" ht="15.75" customHeight="1">
      <c r="A20" s="8">
        <f>Kontoplan!B18</f>
        <v>3900</v>
      </c>
      <c r="B20" s="8" t="str">
        <f>Kontoplan!C18</f>
        <v>Annen driftsrelatert inntekt</v>
      </c>
      <c r="C20" s="9"/>
      <c r="D20" s="9"/>
      <c r="E20" s="16">
        <f t="shared" si="1"/>
        <v>0</v>
      </c>
      <c r="F20" s="9"/>
      <c r="G20" s="9"/>
      <c r="H20" s="9"/>
      <c r="I20" s="9"/>
      <c r="J20" s="9"/>
      <c r="K20" s="9"/>
      <c r="L20" s="9"/>
      <c r="M20" s="9"/>
      <c r="N20" s="9"/>
      <c r="O20" s="9"/>
      <c r="P20" s="9"/>
      <c r="Q20" s="9"/>
      <c r="R20" s="4"/>
      <c r="S20" s="46"/>
      <c r="T20" s="4"/>
      <c r="U20" s="4"/>
      <c r="V20" s="4"/>
      <c r="W20" s="4"/>
      <c r="X20" s="4"/>
      <c r="Y20" s="4"/>
      <c r="Z20" s="4"/>
    </row>
    <row r="21" ht="15.75" customHeight="1">
      <c r="A21" s="8">
        <f>Kontoplan!B19</f>
        <v>3901</v>
      </c>
      <c r="B21" s="8" t="str">
        <f>Kontoplan!C19</f>
        <v>Internstøtte BI Athletics</v>
      </c>
      <c r="C21" s="9"/>
      <c r="D21" s="9"/>
      <c r="E21" s="16">
        <f t="shared" si="1"/>
        <v>0</v>
      </c>
      <c r="F21" s="9"/>
      <c r="G21" s="9"/>
      <c r="H21" s="9"/>
      <c r="I21" s="9"/>
      <c r="J21" s="9"/>
      <c r="K21" s="9"/>
      <c r="L21" s="9"/>
      <c r="M21" s="9"/>
      <c r="N21" s="9"/>
      <c r="O21" s="9"/>
      <c r="P21" s="9"/>
      <c r="Q21" s="9"/>
      <c r="R21" s="4"/>
      <c r="S21" s="46"/>
      <c r="T21" s="4"/>
      <c r="U21" s="4"/>
      <c r="V21" s="4"/>
      <c r="W21" s="4"/>
      <c r="X21" s="4"/>
      <c r="Y21" s="4"/>
      <c r="Z21" s="4"/>
    </row>
    <row r="22" ht="15.75" customHeight="1">
      <c r="A22" s="8">
        <f>Kontoplan!B20</f>
        <v>3920</v>
      </c>
      <c r="B22" s="8" t="str">
        <f>Kontoplan!C20</f>
        <v>Medlemskontingent</v>
      </c>
      <c r="C22" s="9"/>
      <c r="D22" s="9"/>
      <c r="E22" s="16">
        <f t="shared" si="1"/>
        <v>0</v>
      </c>
      <c r="F22" s="9"/>
      <c r="G22" s="9"/>
      <c r="H22" s="9"/>
      <c r="I22" s="9"/>
      <c r="J22" s="9"/>
      <c r="K22" s="9"/>
      <c r="L22" s="9"/>
      <c r="M22" s="9"/>
      <c r="N22" s="9"/>
      <c r="O22" s="9"/>
      <c r="P22" s="9"/>
      <c r="Q22" s="9"/>
      <c r="R22" s="4"/>
      <c r="S22" s="46"/>
      <c r="T22" s="4"/>
      <c r="U22" s="4"/>
      <c r="V22" s="4"/>
      <c r="W22" s="4"/>
      <c r="X22" s="4"/>
      <c r="Y22" s="4"/>
      <c r="Z22" s="4"/>
    </row>
    <row r="23" ht="15.75" customHeight="1">
      <c r="A23" s="8">
        <f>Kontoplan!B21</f>
        <v>3921</v>
      </c>
      <c r="B23" s="8" t="str">
        <f>Kontoplan!C21</f>
        <v>Gruppeavgift</v>
      </c>
      <c r="C23" s="9"/>
      <c r="D23" s="9"/>
      <c r="E23" s="16">
        <f t="shared" si="1"/>
        <v>0</v>
      </c>
      <c r="F23" s="9"/>
      <c r="G23" s="9"/>
      <c r="H23" s="9"/>
      <c r="I23" s="9"/>
      <c r="J23" s="9"/>
      <c r="K23" s="9"/>
      <c r="L23" s="9"/>
      <c r="M23" s="9"/>
      <c r="N23" s="9"/>
      <c r="O23" s="9"/>
      <c r="P23" s="9"/>
      <c r="Q23" s="9"/>
      <c r="R23" s="4"/>
      <c r="S23" s="46"/>
      <c r="T23" s="4"/>
      <c r="U23" s="4"/>
      <c r="V23" s="4"/>
      <c r="W23" s="4"/>
      <c r="X23" s="4"/>
      <c r="Y23" s="4"/>
      <c r="Z23" s="4"/>
    </row>
    <row r="24" ht="15.75" customHeight="1">
      <c r="A24" s="8">
        <f>Kontoplan!B22</f>
        <v>3930</v>
      </c>
      <c r="B24" s="8" t="str">
        <f>Kontoplan!C22</f>
        <v>Treningsavgift</v>
      </c>
      <c r="C24" s="9"/>
      <c r="D24" s="9"/>
      <c r="E24" s="16">
        <f t="shared" si="1"/>
        <v>0</v>
      </c>
      <c r="F24" s="9"/>
      <c r="G24" s="9"/>
      <c r="H24" s="9"/>
      <c r="I24" s="9"/>
      <c r="J24" s="9"/>
      <c r="K24" s="9"/>
      <c r="L24" s="9"/>
      <c r="M24" s="9"/>
      <c r="N24" s="9"/>
      <c r="O24" s="9"/>
      <c r="P24" s="9"/>
      <c r="Q24" s="9"/>
      <c r="R24" s="4"/>
      <c r="S24" s="46"/>
      <c r="T24" s="4"/>
      <c r="U24" s="4"/>
      <c r="V24" s="4"/>
      <c r="W24" s="4"/>
      <c r="X24" s="4"/>
      <c r="Y24" s="4"/>
      <c r="Z24" s="4"/>
    </row>
    <row r="25" ht="15.75" customHeight="1">
      <c r="A25" s="8">
        <f>Kontoplan!B23</f>
        <v>3990</v>
      </c>
      <c r="B25" s="8" t="str">
        <f>Kontoplan!C23</f>
        <v>Kontingent fra BI-studenter</v>
      </c>
      <c r="C25" s="9"/>
      <c r="D25" s="9"/>
      <c r="E25" s="16">
        <f t="shared" si="1"/>
        <v>0</v>
      </c>
      <c r="F25" s="9"/>
      <c r="G25" s="9"/>
      <c r="H25" s="9"/>
      <c r="I25" s="9"/>
      <c r="J25" s="9"/>
      <c r="K25" s="9"/>
      <c r="L25" s="9"/>
      <c r="M25" s="9"/>
      <c r="N25" s="9"/>
      <c r="O25" s="9"/>
      <c r="P25" s="9"/>
      <c r="Q25" s="9"/>
      <c r="R25" s="4"/>
      <c r="S25" s="46"/>
      <c r="T25" s="4"/>
      <c r="U25" s="4"/>
      <c r="V25" s="4"/>
      <c r="W25" s="4"/>
      <c r="X25" s="4"/>
      <c r="Y25" s="4"/>
      <c r="Z25" s="4"/>
    </row>
    <row r="26" ht="15.75" customHeight="1">
      <c r="A26" s="8">
        <f>Kontoplan!B24</f>
        <v>3991</v>
      </c>
      <c r="B26" s="8" t="str">
        <f>Kontoplan!C24</f>
        <v>Støtte fra BISO</v>
      </c>
      <c r="C26" s="9"/>
      <c r="D26" s="9"/>
      <c r="E26" s="16">
        <f t="shared" si="1"/>
        <v>0</v>
      </c>
      <c r="F26" s="9"/>
      <c r="G26" s="9"/>
      <c r="H26" s="9"/>
      <c r="I26" s="9"/>
      <c r="J26" s="9"/>
      <c r="K26" s="9"/>
      <c r="L26" s="9"/>
      <c r="M26" s="9"/>
      <c r="N26" s="9"/>
      <c r="O26" s="9"/>
      <c r="P26" s="9"/>
      <c r="Q26" s="9"/>
      <c r="R26" s="4"/>
      <c r="S26" s="46"/>
      <c r="T26" s="4"/>
      <c r="U26" s="4"/>
      <c r="V26" s="4"/>
      <c r="W26" s="4"/>
      <c r="X26" s="4"/>
      <c r="Y26" s="4"/>
      <c r="Z26" s="4"/>
    </row>
    <row r="27" ht="15.75" customHeight="1">
      <c r="A27" s="8">
        <f>Kontoplan!B25</f>
        <v>3992</v>
      </c>
      <c r="B27" s="8" t="str">
        <f>Kontoplan!C25</f>
        <v>Støtte fra BI</v>
      </c>
      <c r="C27" s="9"/>
      <c r="D27" s="9"/>
      <c r="E27" s="16">
        <f t="shared" si="1"/>
        <v>0</v>
      </c>
      <c r="F27" s="9"/>
      <c r="G27" s="9"/>
      <c r="H27" s="9"/>
      <c r="I27" s="9"/>
      <c r="J27" s="9"/>
      <c r="K27" s="9"/>
      <c r="L27" s="9"/>
      <c r="M27" s="9"/>
      <c r="N27" s="9"/>
      <c r="O27" s="9"/>
      <c r="P27" s="9"/>
      <c r="Q27" s="9"/>
      <c r="R27" s="4"/>
      <c r="S27" s="46"/>
      <c r="T27" s="4"/>
      <c r="U27" s="4"/>
      <c r="V27" s="4"/>
      <c r="W27" s="4"/>
      <c r="X27" s="4"/>
      <c r="Y27" s="4"/>
      <c r="Z27" s="4"/>
    </row>
    <row r="28" ht="15.75" customHeight="1">
      <c r="A28" s="8">
        <f>Kontoplan!B26</f>
        <v>3993</v>
      </c>
      <c r="B28" s="8" t="str">
        <f>Kontoplan!C26</f>
        <v>Støtte fra Velferdstinget</v>
      </c>
      <c r="C28" s="9"/>
      <c r="D28" s="9"/>
      <c r="E28" s="16">
        <f t="shared" si="1"/>
        <v>0</v>
      </c>
      <c r="F28" s="9"/>
      <c r="G28" s="9"/>
      <c r="H28" s="9"/>
      <c r="I28" s="9"/>
      <c r="J28" s="9"/>
      <c r="K28" s="9"/>
      <c r="L28" s="9"/>
      <c r="M28" s="9"/>
      <c r="N28" s="9"/>
      <c r="O28" s="9"/>
      <c r="P28" s="9"/>
      <c r="Q28" s="9"/>
      <c r="R28" s="4"/>
      <c r="S28" s="46"/>
      <c r="T28" s="4"/>
      <c r="U28" s="4"/>
      <c r="V28" s="4"/>
      <c r="W28" s="4"/>
      <c r="X28" s="4"/>
      <c r="Y28" s="4"/>
      <c r="Z28" s="4"/>
    </row>
    <row r="29" ht="15.75" customHeight="1">
      <c r="A29" s="8">
        <f>Kontoplan!B27</f>
        <v>3994</v>
      </c>
      <c r="B29" s="8" t="str">
        <f>Kontoplan!C27</f>
        <v>Støtte fra NSI</v>
      </c>
      <c r="C29" s="9"/>
      <c r="D29" s="9"/>
      <c r="E29" s="16">
        <f t="shared" si="1"/>
        <v>0</v>
      </c>
      <c r="F29" s="9"/>
      <c r="G29" s="9"/>
      <c r="H29" s="9"/>
      <c r="I29" s="9"/>
      <c r="J29" s="9"/>
      <c r="K29" s="9"/>
      <c r="L29" s="9"/>
      <c r="M29" s="9"/>
      <c r="N29" s="9"/>
      <c r="O29" s="9"/>
      <c r="P29" s="9"/>
      <c r="Q29" s="9"/>
      <c r="R29" s="4"/>
      <c r="S29" s="46"/>
      <c r="T29" s="4"/>
      <c r="U29" s="4"/>
      <c r="V29" s="4"/>
      <c r="W29" s="4"/>
      <c r="X29" s="4"/>
      <c r="Y29" s="4"/>
      <c r="Z29" s="4"/>
    </row>
    <row r="30" ht="15.75" customHeight="1">
      <c r="A30" s="8">
        <f>Kontoplan!B28</f>
        <v>3995</v>
      </c>
      <c r="B30" s="8" t="str">
        <f>Kontoplan!C28</f>
        <v>Annen støtte</v>
      </c>
      <c r="C30" s="9"/>
      <c r="D30" s="9"/>
      <c r="E30" s="16">
        <f t="shared" si="1"/>
        <v>0</v>
      </c>
      <c r="F30" s="9"/>
      <c r="G30" s="9"/>
      <c r="H30" s="9"/>
      <c r="I30" s="9"/>
      <c r="J30" s="9"/>
      <c r="K30" s="9"/>
      <c r="L30" s="9"/>
      <c r="M30" s="9"/>
      <c r="N30" s="9"/>
      <c r="O30" s="9"/>
      <c r="P30" s="9"/>
      <c r="Q30" s="9"/>
      <c r="R30" s="4"/>
      <c r="S30" s="46"/>
      <c r="T30" s="4"/>
      <c r="U30" s="4"/>
      <c r="V30" s="4"/>
      <c r="W30" s="4"/>
      <c r="X30" s="4"/>
      <c r="Y30" s="4"/>
      <c r="Z30" s="4"/>
    </row>
    <row r="31" ht="15.75" customHeight="1">
      <c r="A31" s="4"/>
      <c r="B31" s="4"/>
      <c r="C31" s="12"/>
      <c r="D31" s="12"/>
      <c r="E31" s="12"/>
      <c r="F31" s="12"/>
      <c r="G31" s="12"/>
      <c r="H31" s="12"/>
      <c r="I31" s="12"/>
      <c r="J31" s="12"/>
      <c r="K31" s="12"/>
      <c r="L31" s="12"/>
      <c r="M31" s="12"/>
      <c r="N31" s="12"/>
      <c r="O31" s="12"/>
      <c r="P31" s="12"/>
      <c r="Q31" s="12"/>
      <c r="R31" s="4"/>
      <c r="S31" s="4"/>
      <c r="T31" s="4"/>
      <c r="U31" s="4"/>
      <c r="V31" s="4"/>
      <c r="W31" s="4"/>
      <c r="X31" s="4"/>
      <c r="Y31" s="4"/>
      <c r="Z31" s="4"/>
    </row>
    <row r="32" ht="15.75" customHeight="1">
      <c r="A32" s="13" t="s">
        <v>30</v>
      </c>
      <c r="B32" s="14"/>
      <c r="C32" s="15">
        <f t="shared" ref="C32:Q32" si="2">SUM(C13:C31)</f>
        <v>0</v>
      </c>
      <c r="D32" s="15">
        <f t="shared" si="2"/>
        <v>0</v>
      </c>
      <c r="E32" s="16">
        <f t="shared" si="2"/>
        <v>0</v>
      </c>
      <c r="F32" s="15">
        <f t="shared" si="2"/>
        <v>0</v>
      </c>
      <c r="G32" s="15">
        <f t="shared" si="2"/>
        <v>0</v>
      </c>
      <c r="H32" s="15">
        <f t="shared" si="2"/>
        <v>0</v>
      </c>
      <c r="I32" s="15">
        <f t="shared" si="2"/>
        <v>0</v>
      </c>
      <c r="J32" s="15">
        <f t="shared" si="2"/>
        <v>0</v>
      </c>
      <c r="K32" s="15">
        <f t="shared" si="2"/>
        <v>0</v>
      </c>
      <c r="L32" s="15">
        <f t="shared" si="2"/>
        <v>0</v>
      </c>
      <c r="M32" s="15">
        <f t="shared" si="2"/>
        <v>0</v>
      </c>
      <c r="N32" s="15">
        <f t="shared" si="2"/>
        <v>0</v>
      </c>
      <c r="O32" s="15">
        <f t="shared" si="2"/>
        <v>0</v>
      </c>
      <c r="P32" s="15">
        <f t="shared" si="2"/>
        <v>0</v>
      </c>
      <c r="Q32" s="15">
        <f t="shared" si="2"/>
        <v>0</v>
      </c>
      <c r="R32" s="4"/>
      <c r="S32" s="46"/>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5" t="s">
        <v>31</v>
      </c>
      <c r="B36" s="2"/>
      <c r="C36" s="2"/>
      <c r="D36" s="2"/>
      <c r="E36" s="2"/>
      <c r="F36" s="2"/>
      <c r="G36" s="2"/>
      <c r="H36" s="2"/>
      <c r="I36" s="2"/>
      <c r="J36" s="2"/>
      <c r="K36" s="2"/>
      <c r="L36" s="2"/>
      <c r="M36" s="2"/>
      <c r="N36" s="2"/>
      <c r="O36" s="2"/>
      <c r="P36" s="2"/>
      <c r="Q36" s="2"/>
      <c r="R36" s="2"/>
      <c r="S36" s="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6" t="s">
        <v>3</v>
      </c>
      <c r="B38" s="6" t="s">
        <v>4</v>
      </c>
      <c r="C38" s="6" t="s">
        <v>5</v>
      </c>
      <c r="D38" s="6" t="s">
        <v>6</v>
      </c>
      <c r="E38" s="7" t="s">
        <v>7</v>
      </c>
      <c r="F38" s="6" t="s">
        <v>172</v>
      </c>
      <c r="G38" s="6" t="s">
        <v>173</v>
      </c>
      <c r="H38" s="6" t="s">
        <v>174</v>
      </c>
      <c r="I38" s="6" t="s">
        <v>175</v>
      </c>
      <c r="J38" s="6" t="s">
        <v>176</v>
      </c>
      <c r="K38" s="6" t="s">
        <v>177</v>
      </c>
      <c r="L38" s="6" t="s">
        <v>178</v>
      </c>
      <c r="M38" s="6" t="s">
        <v>179</v>
      </c>
      <c r="N38" s="6" t="s">
        <v>180</v>
      </c>
      <c r="O38" s="6" t="s">
        <v>181</v>
      </c>
      <c r="P38" s="6" t="s">
        <v>182</v>
      </c>
      <c r="Q38" s="6" t="s">
        <v>183</v>
      </c>
      <c r="R38" s="45"/>
      <c r="S38" s="6" t="s">
        <v>184</v>
      </c>
      <c r="T38" s="4"/>
      <c r="U38" s="4"/>
      <c r="V38" s="4"/>
      <c r="W38" s="4"/>
      <c r="X38" s="4"/>
      <c r="Y38" s="4"/>
      <c r="Z38" s="4"/>
    </row>
    <row r="39" ht="15.75" customHeight="1">
      <c r="A39" s="8">
        <f>Kontoplan!B29</f>
        <v>5910</v>
      </c>
      <c r="B39" s="8" t="str">
        <f>Kontoplan!C29</f>
        <v>Lunsjkort</v>
      </c>
      <c r="C39" s="9"/>
      <c r="D39" s="9"/>
      <c r="E39" s="16">
        <f t="shared" ref="E39:E70" si="3">SUM(F39:Q39)</f>
        <v>0</v>
      </c>
      <c r="F39" s="9"/>
      <c r="G39" s="9"/>
      <c r="H39" s="9"/>
      <c r="I39" s="9"/>
      <c r="J39" s="9"/>
      <c r="K39" s="9"/>
      <c r="L39" s="9"/>
      <c r="M39" s="9"/>
      <c r="N39" s="9"/>
      <c r="O39" s="9"/>
      <c r="P39" s="9"/>
      <c r="Q39" s="9"/>
      <c r="R39" s="4"/>
      <c r="S39" s="46"/>
      <c r="T39" s="4"/>
      <c r="U39" s="4"/>
      <c r="V39" s="4"/>
      <c r="W39" s="4"/>
      <c r="X39" s="4"/>
      <c r="Y39" s="4"/>
      <c r="Z39" s="4"/>
    </row>
    <row r="40" ht="15.75" customHeight="1">
      <c r="A40" s="8">
        <f>Kontoplan!B30</f>
        <v>5995</v>
      </c>
      <c r="B40" s="8" t="str">
        <f>Kontoplan!C30</f>
        <v>Styrekostnader</v>
      </c>
      <c r="C40" s="9"/>
      <c r="D40" s="9"/>
      <c r="E40" s="16">
        <f t="shared" si="3"/>
        <v>0</v>
      </c>
      <c r="F40" s="9"/>
      <c r="G40" s="9"/>
      <c r="H40" s="9"/>
      <c r="I40" s="9"/>
      <c r="J40" s="9"/>
      <c r="K40" s="9"/>
      <c r="L40" s="9"/>
      <c r="M40" s="9"/>
      <c r="N40" s="9"/>
      <c r="O40" s="9"/>
      <c r="P40" s="9"/>
      <c r="Q40" s="9"/>
      <c r="R40" s="4"/>
      <c r="S40" s="46"/>
      <c r="T40" s="4"/>
      <c r="U40" s="4"/>
      <c r="V40" s="4"/>
      <c r="W40" s="4"/>
      <c r="X40" s="4"/>
      <c r="Y40" s="4"/>
      <c r="Z40" s="4"/>
    </row>
    <row r="41" ht="15.75" customHeight="1">
      <c r="A41" s="8">
        <f>Kontoplan!B31</f>
        <v>6480</v>
      </c>
      <c r="B41" s="8" t="str">
        <f>Kontoplan!C31</f>
        <v>Leiekostnad idrett</v>
      </c>
      <c r="C41" s="9"/>
      <c r="D41" s="9"/>
      <c r="E41" s="16">
        <f t="shared" si="3"/>
        <v>0</v>
      </c>
      <c r="F41" s="9"/>
      <c r="G41" s="9"/>
      <c r="H41" s="9"/>
      <c r="I41" s="9"/>
      <c r="J41" s="9"/>
      <c r="K41" s="9"/>
      <c r="L41" s="9"/>
      <c r="M41" s="9"/>
      <c r="N41" s="9"/>
      <c r="O41" s="9"/>
      <c r="P41" s="9"/>
      <c r="Q41" s="9"/>
      <c r="R41" s="4"/>
      <c r="S41" s="46"/>
      <c r="T41" s="4"/>
      <c r="U41" s="4"/>
      <c r="V41" s="4"/>
      <c r="W41" s="4"/>
      <c r="X41" s="4"/>
      <c r="Y41" s="4"/>
      <c r="Z41" s="4"/>
    </row>
    <row r="42" ht="15.75" customHeight="1">
      <c r="A42" s="8">
        <f>Kontoplan!B32</f>
        <v>6490</v>
      </c>
      <c r="B42" s="8" t="str">
        <f>Kontoplan!C32</f>
        <v>Leiekostnad annen</v>
      </c>
      <c r="C42" s="9"/>
      <c r="D42" s="9"/>
      <c r="E42" s="16">
        <f t="shared" si="3"/>
        <v>0</v>
      </c>
      <c r="F42" s="9"/>
      <c r="G42" s="9"/>
      <c r="H42" s="9"/>
      <c r="I42" s="9"/>
      <c r="J42" s="9"/>
      <c r="K42" s="9"/>
      <c r="L42" s="9"/>
      <c r="M42" s="9"/>
      <c r="N42" s="9"/>
      <c r="O42" s="9"/>
      <c r="P42" s="9"/>
      <c r="Q42" s="9"/>
      <c r="R42" s="4"/>
      <c r="S42" s="46"/>
      <c r="T42" s="4"/>
      <c r="U42" s="4"/>
      <c r="V42" s="4"/>
      <c r="W42" s="4"/>
      <c r="X42" s="4"/>
      <c r="Y42" s="4"/>
      <c r="Z42" s="4"/>
    </row>
    <row r="43" ht="15.75" customHeight="1">
      <c r="A43" s="8">
        <f>Kontoplan!B33</f>
        <v>6540</v>
      </c>
      <c r="B43" s="8" t="str">
        <f>Kontoplan!C33</f>
        <v>Idrettsutstyr</v>
      </c>
      <c r="C43" s="9"/>
      <c r="D43" s="9"/>
      <c r="E43" s="16">
        <f t="shared" si="3"/>
        <v>0</v>
      </c>
      <c r="F43" s="9"/>
      <c r="G43" s="9"/>
      <c r="H43" s="9"/>
      <c r="I43" s="9"/>
      <c r="J43" s="9"/>
      <c r="K43" s="9"/>
      <c r="L43" s="9"/>
      <c r="M43" s="9"/>
      <c r="N43" s="9"/>
      <c r="O43" s="9"/>
      <c r="P43" s="9"/>
      <c r="Q43" s="9"/>
      <c r="R43" s="4"/>
      <c r="S43" s="46"/>
      <c r="T43" s="4"/>
      <c r="U43" s="4"/>
      <c r="V43" s="4"/>
      <c r="W43" s="4"/>
      <c r="X43" s="4"/>
      <c r="Y43" s="4"/>
      <c r="Z43" s="4"/>
    </row>
    <row r="44" ht="15.75" customHeight="1">
      <c r="A44" s="8">
        <f>Kontoplan!B34</f>
        <v>6550</v>
      </c>
      <c r="B44" s="8" t="str">
        <f>Kontoplan!C34</f>
        <v>Driftsmateriale</v>
      </c>
      <c r="C44" s="9"/>
      <c r="D44" s="9"/>
      <c r="E44" s="16">
        <f t="shared" si="3"/>
        <v>0</v>
      </c>
      <c r="F44" s="9"/>
      <c r="G44" s="9"/>
      <c r="H44" s="9"/>
      <c r="I44" s="9"/>
      <c r="J44" s="9"/>
      <c r="K44" s="9"/>
      <c r="L44" s="9"/>
      <c r="M44" s="9"/>
      <c r="N44" s="9"/>
      <c r="O44" s="9"/>
      <c r="P44" s="9"/>
      <c r="Q44" s="9"/>
      <c r="R44" s="4"/>
      <c r="S44" s="46"/>
      <c r="T44" s="4"/>
      <c r="U44" s="4"/>
      <c r="V44" s="4"/>
      <c r="W44" s="4"/>
      <c r="X44" s="4"/>
      <c r="Y44" s="4"/>
      <c r="Z44" s="4"/>
    </row>
    <row r="45" ht="15.75" customHeight="1">
      <c r="A45" s="8">
        <f>Kontoplan!B35</f>
        <v>6555</v>
      </c>
      <c r="B45" s="8" t="str">
        <f>Kontoplan!C35</f>
        <v>Andre driftskostnader</v>
      </c>
      <c r="C45" s="9"/>
      <c r="D45" s="9"/>
      <c r="E45" s="16">
        <f t="shared" si="3"/>
        <v>0</v>
      </c>
      <c r="F45" s="9"/>
      <c r="G45" s="9"/>
      <c r="H45" s="9"/>
      <c r="I45" s="9"/>
      <c r="J45" s="9"/>
      <c r="K45" s="9"/>
      <c r="L45" s="9"/>
      <c r="M45" s="9"/>
      <c r="N45" s="9"/>
      <c r="O45" s="9"/>
      <c r="P45" s="9"/>
      <c r="Q45" s="9"/>
      <c r="R45" s="4"/>
      <c r="S45" s="46"/>
      <c r="T45" s="4"/>
      <c r="U45" s="4"/>
      <c r="V45" s="4"/>
      <c r="W45" s="4"/>
      <c r="X45" s="4"/>
      <c r="Y45" s="4"/>
      <c r="Z45" s="4"/>
    </row>
    <row r="46" ht="15.75" customHeight="1">
      <c r="A46" s="8">
        <f>Kontoplan!B36</f>
        <v>6571</v>
      </c>
      <c r="B46" s="8" t="str">
        <f>Kontoplan!C36</f>
        <v>Drakter</v>
      </c>
      <c r="C46" s="9"/>
      <c r="D46" s="9"/>
      <c r="E46" s="16">
        <f t="shared" si="3"/>
        <v>0</v>
      </c>
      <c r="F46" s="9"/>
      <c r="G46" s="9"/>
      <c r="H46" s="9"/>
      <c r="I46" s="9"/>
      <c r="J46" s="9"/>
      <c r="K46" s="9"/>
      <c r="L46" s="9"/>
      <c r="M46" s="9"/>
      <c r="N46" s="9"/>
      <c r="O46" s="9"/>
      <c r="P46" s="9"/>
      <c r="Q46" s="9"/>
      <c r="R46" s="4"/>
      <c r="S46" s="46"/>
      <c r="T46" s="4"/>
      <c r="U46" s="4"/>
      <c r="V46" s="4"/>
      <c r="W46" s="4"/>
      <c r="X46" s="4"/>
      <c r="Y46" s="4"/>
      <c r="Z46" s="4"/>
    </row>
    <row r="47" ht="15.75" customHeight="1">
      <c r="A47" s="8">
        <f>Kontoplan!B37</f>
        <v>6572</v>
      </c>
      <c r="B47" s="8" t="str">
        <f>Kontoplan!C37</f>
        <v>Annet klær</v>
      </c>
      <c r="C47" s="9"/>
      <c r="D47" s="9"/>
      <c r="E47" s="16">
        <f t="shared" si="3"/>
        <v>0</v>
      </c>
      <c r="F47" s="9"/>
      <c r="G47" s="9"/>
      <c r="H47" s="9"/>
      <c r="I47" s="9"/>
      <c r="J47" s="9"/>
      <c r="K47" s="9"/>
      <c r="L47" s="9"/>
      <c r="M47" s="9"/>
      <c r="N47" s="9"/>
      <c r="O47" s="9"/>
      <c r="P47" s="9"/>
      <c r="Q47" s="9"/>
      <c r="R47" s="4"/>
      <c r="S47" s="46"/>
      <c r="T47" s="4"/>
      <c r="U47" s="4"/>
      <c r="V47" s="4"/>
      <c r="W47" s="4"/>
      <c r="X47" s="4"/>
      <c r="Y47" s="4"/>
      <c r="Z47" s="4"/>
    </row>
    <row r="48" ht="15.75" customHeight="1">
      <c r="A48" s="8">
        <f>Kontoplan!B38</f>
        <v>6620</v>
      </c>
      <c r="B48" s="8" t="str">
        <f>Kontoplan!C38</f>
        <v>Reparasjon og vedlikehold</v>
      </c>
      <c r="C48" s="9"/>
      <c r="D48" s="9"/>
      <c r="E48" s="16">
        <f t="shared" si="3"/>
        <v>0</v>
      </c>
      <c r="F48" s="9"/>
      <c r="G48" s="9"/>
      <c r="H48" s="9"/>
      <c r="I48" s="9"/>
      <c r="J48" s="9"/>
      <c r="K48" s="9"/>
      <c r="L48" s="9"/>
      <c r="M48" s="9"/>
      <c r="N48" s="9"/>
      <c r="O48" s="9"/>
      <c r="P48" s="9"/>
      <c r="Q48" s="9"/>
      <c r="R48" s="4"/>
      <c r="S48" s="46"/>
      <c r="T48" s="4"/>
      <c r="U48" s="4"/>
      <c r="V48" s="4"/>
      <c r="W48" s="4"/>
      <c r="X48" s="4"/>
      <c r="Y48" s="4"/>
      <c r="Z48" s="4"/>
    </row>
    <row r="49" ht="15.75" customHeight="1">
      <c r="A49" s="8">
        <f>Kontoplan!B39</f>
        <v>6705</v>
      </c>
      <c r="B49" s="8" t="str">
        <f>Kontoplan!C39</f>
        <v>Regnskapshonorar</v>
      </c>
      <c r="C49" s="9"/>
      <c r="D49" s="9"/>
      <c r="E49" s="16">
        <f t="shared" si="3"/>
        <v>0</v>
      </c>
      <c r="F49" s="9"/>
      <c r="G49" s="9"/>
      <c r="H49" s="9"/>
      <c r="I49" s="9"/>
      <c r="J49" s="9"/>
      <c r="K49" s="9"/>
      <c r="L49" s="9"/>
      <c r="M49" s="9"/>
      <c r="N49" s="9"/>
      <c r="O49" s="9"/>
      <c r="P49" s="9"/>
      <c r="Q49" s="9"/>
      <c r="R49" s="4"/>
      <c r="S49" s="46"/>
      <c r="T49" s="4"/>
      <c r="U49" s="4"/>
      <c r="V49" s="4"/>
      <c r="W49" s="4"/>
      <c r="X49" s="4"/>
      <c r="Y49" s="4"/>
      <c r="Z49" s="4"/>
    </row>
    <row r="50" ht="15.75" customHeight="1">
      <c r="A50" s="8">
        <f>Kontoplan!B40</f>
        <v>6710</v>
      </c>
      <c r="B50" s="8" t="str">
        <f>Kontoplan!C40</f>
        <v>Dommerhonorar</v>
      </c>
      <c r="C50" s="9"/>
      <c r="D50" s="9"/>
      <c r="E50" s="16">
        <f t="shared" si="3"/>
        <v>0</v>
      </c>
      <c r="F50" s="9"/>
      <c r="G50" s="9"/>
      <c r="H50" s="9"/>
      <c r="I50" s="9"/>
      <c r="J50" s="9"/>
      <c r="K50" s="9"/>
      <c r="L50" s="9"/>
      <c r="M50" s="9"/>
      <c r="N50" s="9"/>
      <c r="O50" s="9"/>
      <c r="P50" s="9"/>
      <c r="Q50" s="9"/>
      <c r="R50" s="4"/>
      <c r="S50" s="46"/>
      <c r="T50" s="4"/>
      <c r="U50" s="4"/>
      <c r="V50" s="4"/>
      <c r="W50" s="4"/>
      <c r="X50" s="4"/>
      <c r="Y50" s="4"/>
      <c r="Z50" s="4"/>
    </row>
    <row r="51" ht="15.75" customHeight="1">
      <c r="A51" s="8">
        <f>Kontoplan!B41</f>
        <v>6711</v>
      </c>
      <c r="B51" s="8" t="str">
        <f>Kontoplan!C41</f>
        <v>Trenerhonorar</v>
      </c>
      <c r="C51" s="9"/>
      <c r="D51" s="9"/>
      <c r="E51" s="16">
        <f t="shared" si="3"/>
        <v>0</v>
      </c>
      <c r="F51" s="9"/>
      <c r="G51" s="9"/>
      <c r="H51" s="9"/>
      <c r="I51" s="9"/>
      <c r="J51" s="9"/>
      <c r="K51" s="9"/>
      <c r="L51" s="9"/>
      <c r="M51" s="9"/>
      <c r="N51" s="9"/>
      <c r="O51" s="9"/>
      <c r="P51" s="9"/>
      <c r="Q51" s="9"/>
      <c r="R51" s="4"/>
      <c r="S51" s="46"/>
      <c r="T51" s="4"/>
      <c r="U51" s="4"/>
      <c r="V51" s="4"/>
      <c r="W51" s="4"/>
      <c r="X51" s="4"/>
      <c r="Y51" s="4"/>
      <c r="Z51" s="4"/>
    </row>
    <row r="52" ht="15.75" customHeight="1">
      <c r="A52" s="8">
        <f>Kontoplan!B42</f>
        <v>6800</v>
      </c>
      <c r="B52" s="8" t="str">
        <f>Kontoplan!C42</f>
        <v>Kontorrekvisita</v>
      </c>
      <c r="C52" s="9"/>
      <c r="D52" s="9"/>
      <c r="E52" s="16">
        <f t="shared" si="3"/>
        <v>0</v>
      </c>
      <c r="F52" s="9"/>
      <c r="G52" s="9"/>
      <c r="H52" s="9"/>
      <c r="I52" s="9"/>
      <c r="J52" s="9"/>
      <c r="K52" s="9"/>
      <c r="L52" s="9"/>
      <c r="M52" s="9"/>
      <c r="N52" s="9"/>
      <c r="O52" s="9"/>
      <c r="P52" s="9"/>
      <c r="Q52" s="9"/>
      <c r="R52" s="4"/>
      <c r="S52" s="46"/>
      <c r="T52" s="4"/>
      <c r="U52" s="4"/>
      <c r="V52" s="4"/>
      <c r="W52" s="4"/>
      <c r="X52" s="4"/>
      <c r="Y52" s="4"/>
      <c r="Z52" s="4"/>
    </row>
    <row r="53" ht="15.75" customHeight="1">
      <c r="A53" s="8">
        <f>Kontoplan!B43</f>
        <v>6810</v>
      </c>
      <c r="B53" s="8" t="str">
        <f>Kontoplan!C43</f>
        <v>Datakostnad</v>
      </c>
      <c r="C53" s="9"/>
      <c r="D53" s="9"/>
      <c r="E53" s="16">
        <f t="shared" si="3"/>
        <v>0</v>
      </c>
      <c r="F53" s="9"/>
      <c r="G53" s="9"/>
      <c r="H53" s="9"/>
      <c r="I53" s="9"/>
      <c r="J53" s="9"/>
      <c r="K53" s="9"/>
      <c r="L53" s="9"/>
      <c r="M53" s="9"/>
      <c r="N53" s="9"/>
      <c r="O53" s="9"/>
      <c r="P53" s="9"/>
      <c r="Q53" s="9"/>
      <c r="R53" s="4"/>
      <c r="S53" s="46"/>
      <c r="T53" s="4"/>
      <c r="U53" s="4"/>
      <c r="V53" s="4"/>
      <c r="W53" s="4"/>
      <c r="X53" s="4"/>
      <c r="Y53" s="4"/>
      <c r="Z53" s="4"/>
    </row>
    <row r="54" ht="15.75" customHeight="1">
      <c r="A54" s="8">
        <f>Kontoplan!B44</f>
        <v>6860</v>
      </c>
      <c r="B54" s="8" t="str">
        <f>Kontoplan!C44</f>
        <v>Møte, kurs, oppdatering o.l</v>
      </c>
      <c r="C54" s="9"/>
      <c r="D54" s="9"/>
      <c r="E54" s="16">
        <f t="shared" si="3"/>
        <v>0</v>
      </c>
      <c r="F54" s="9"/>
      <c r="G54" s="9"/>
      <c r="H54" s="9"/>
      <c r="I54" s="9"/>
      <c r="J54" s="9"/>
      <c r="K54" s="9"/>
      <c r="L54" s="9"/>
      <c r="M54" s="9"/>
      <c r="N54" s="9"/>
      <c r="O54" s="9"/>
      <c r="P54" s="9"/>
      <c r="Q54" s="9"/>
      <c r="R54" s="4"/>
      <c r="S54" s="46"/>
      <c r="T54" s="4"/>
      <c r="U54" s="4"/>
      <c r="V54" s="4"/>
      <c r="W54" s="4"/>
      <c r="X54" s="4"/>
      <c r="Y54" s="4"/>
      <c r="Z54" s="4"/>
    </row>
    <row r="55" ht="15.75" customHeight="1">
      <c r="A55" s="8">
        <f>Kontoplan!B45</f>
        <v>6900</v>
      </c>
      <c r="B55" s="8" t="str">
        <f>Kontoplan!C45</f>
        <v>Mobil</v>
      </c>
      <c r="C55" s="9"/>
      <c r="D55" s="9"/>
      <c r="E55" s="16">
        <f t="shared" si="3"/>
        <v>0</v>
      </c>
      <c r="F55" s="9"/>
      <c r="G55" s="9"/>
      <c r="H55" s="9"/>
      <c r="I55" s="9"/>
      <c r="J55" s="9"/>
      <c r="K55" s="9"/>
      <c r="L55" s="9"/>
      <c r="M55" s="9"/>
      <c r="N55" s="9"/>
      <c r="O55" s="9"/>
      <c r="P55" s="9"/>
      <c r="Q55" s="9"/>
      <c r="R55" s="4"/>
      <c r="S55" s="46"/>
      <c r="T55" s="4"/>
      <c r="U55" s="4"/>
      <c r="V55" s="4"/>
      <c r="W55" s="4"/>
      <c r="X55" s="4"/>
      <c r="Y55" s="4"/>
      <c r="Z55" s="4"/>
    </row>
    <row r="56" ht="15.75" customHeight="1">
      <c r="A56" s="8">
        <f>Kontoplan!B46</f>
        <v>7140</v>
      </c>
      <c r="B56" s="8" t="str">
        <f>Kontoplan!C46</f>
        <v>Reisekostnad idrett</v>
      </c>
      <c r="C56" s="9"/>
      <c r="D56" s="9"/>
      <c r="E56" s="16">
        <f t="shared" si="3"/>
        <v>0</v>
      </c>
      <c r="F56" s="9"/>
      <c r="G56" s="9"/>
      <c r="H56" s="9"/>
      <c r="I56" s="9"/>
      <c r="J56" s="9"/>
      <c r="K56" s="9"/>
      <c r="L56" s="9"/>
      <c r="M56" s="9"/>
      <c r="N56" s="9"/>
      <c r="O56" s="9"/>
      <c r="P56" s="9"/>
      <c r="Q56" s="9"/>
      <c r="R56" s="4"/>
      <c r="S56" s="46"/>
      <c r="T56" s="4"/>
      <c r="U56" s="4"/>
      <c r="V56" s="4"/>
      <c r="W56" s="4"/>
      <c r="X56" s="4"/>
      <c r="Y56" s="4"/>
      <c r="Z56" s="4"/>
    </row>
    <row r="57" ht="15.75" customHeight="1">
      <c r="A57" s="8">
        <f>Kontoplan!B47</f>
        <v>7141</v>
      </c>
      <c r="B57" s="8" t="str">
        <f>Kontoplan!C47</f>
        <v>Reisekostnad annet</v>
      </c>
      <c r="C57" s="9"/>
      <c r="D57" s="9"/>
      <c r="E57" s="16">
        <f t="shared" si="3"/>
        <v>0</v>
      </c>
      <c r="F57" s="9"/>
      <c r="G57" s="9"/>
      <c r="H57" s="9"/>
      <c r="I57" s="9"/>
      <c r="J57" s="9"/>
      <c r="K57" s="9"/>
      <c r="L57" s="9"/>
      <c r="M57" s="9"/>
      <c r="N57" s="9"/>
      <c r="O57" s="9"/>
      <c r="P57" s="9"/>
      <c r="Q57" s="9"/>
      <c r="R57" s="4"/>
      <c r="S57" s="46"/>
      <c r="T57" s="4"/>
      <c r="U57" s="4"/>
      <c r="V57" s="4"/>
      <c r="W57" s="4"/>
      <c r="X57" s="4"/>
      <c r="Y57" s="4"/>
      <c r="Z57" s="4"/>
    </row>
    <row r="58" ht="15.75" customHeight="1">
      <c r="A58" s="8">
        <f>Kontoplan!B48</f>
        <v>7310</v>
      </c>
      <c r="B58" s="8" t="str">
        <f>Kontoplan!C48</f>
        <v>Arrangement, idrett</v>
      </c>
      <c r="C58" s="9"/>
      <c r="D58" s="9"/>
      <c r="E58" s="16">
        <f t="shared" si="3"/>
        <v>0</v>
      </c>
      <c r="F58" s="9"/>
      <c r="G58" s="9"/>
      <c r="H58" s="9"/>
      <c r="I58" s="9"/>
      <c r="J58" s="9"/>
      <c r="K58" s="9"/>
      <c r="L58" s="9"/>
      <c r="M58" s="9"/>
      <c r="N58" s="9"/>
      <c r="O58" s="9"/>
      <c r="P58" s="9"/>
      <c r="Q58" s="9"/>
      <c r="R58" s="4"/>
      <c r="S58" s="46"/>
      <c r="T58" s="4"/>
      <c r="U58" s="4"/>
      <c r="V58" s="4"/>
      <c r="W58" s="4"/>
      <c r="X58" s="4"/>
      <c r="Y58" s="4"/>
      <c r="Z58" s="4"/>
    </row>
    <row r="59" ht="15.75" customHeight="1">
      <c r="A59" s="8">
        <f>Kontoplan!B49</f>
        <v>7315</v>
      </c>
      <c r="B59" s="8" t="str">
        <f>Kontoplan!C49</f>
        <v>Arrangement, ikke idrett</v>
      </c>
      <c r="C59" s="9"/>
      <c r="D59" s="9"/>
      <c r="E59" s="16">
        <f t="shared" si="3"/>
        <v>0</v>
      </c>
      <c r="F59" s="9"/>
      <c r="G59" s="9"/>
      <c r="H59" s="9"/>
      <c r="I59" s="9"/>
      <c r="J59" s="9"/>
      <c r="K59" s="9"/>
      <c r="L59" s="9"/>
      <c r="M59" s="9"/>
      <c r="N59" s="9"/>
      <c r="O59" s="9"/>
      <c r="P59" s="9"/>
      <c r="Q59" s="9"/>
      <c r="R59" s="4"/>
      <c r="S59" s="46"/>
      <c r="T59" s="4"/>
      <c r="U59" s="4"/>
      <c r="V59" s="4"/>
      <c r="W59" s="4"/>
      <c r="X59" s="4"/>
      <c r="Y59" s="4"/>
      <c r="Z59" s="4"/>
    </row>
    <row r="60" ht="15.75" customHeight="1">
      <c r="A60" s="8">
        <f>Kontoplan!B50</f>
        <v>7320</v>
      </c>
      <c r="B60" s="8" t="str">
        <f>Kontoplan!C50</f>
        <v>Markedsføring</v>
      </c>
      <c r="C60" s="9"/>
      <c r="D60" s="9"/>
      <c r="E60" s="16">
        <f t="shared" si="3"/>
        <v>0</v>
      </c>
      <c r="F60" s="9"/>
      <c r="G60" s="9"/>
      <c r="H60" s="9"/>
      <c r="I60" s="9"/>
      <c r="J60" s="9"/>
      <c r="K60" s="9"/>
      <c r="L60" s="9"/>
      <c r="M60" s="9"/>
      <c r="N60" s="9"/>
      <c r="O60" s="9"/>
      <c r="P60" s="9"/>
      <c r="Q60" s="9"/>
      <c r="R60" s="4"/>
      <c r="S60" s="46"/>
      <c r="T60" s="4"/>
      <c r="U60" s="4"/>
      <c r="V60" s="4"/>
      <c r="W60" s="4"/>
      <c r="X60" s="4"/>
      <c r="Y60" s="4"/>
      <c r="Z60" s="4"/>
    </row>
    <row r="61" ht="15.75" customHeight="1">
      <c r="A61" s="8">
        <f>Kontoplan!B51</f>
        <v>7350</v>
      </c>
      <c r="B61" s="8" t="str">
        <f>Kontoplan!C51</f>
        <v>Representasjon</v>
      </c>
      <c r="C61" s="9"/>
      <c r="D61" s="9"/>
      <c r="E61" s="16">
        <f t="shared" si="3"/>
        <v>0</v>
      </c>
      <c r="F61" s="9"/>
      <c r="G61" s="9"/>
      <c r="H61" s="9"/>
      <c r="I61" s="9"/>
      <c r="J61" s="9"/>
      <c r="K61" s="9"/>
      <c r="L61" s="9"/>
      <c r="M61" s="9"/>
      <c r="N61" s="9"/>
      <c r="O61" s="9"/>
      <c r="P61" s="9"/>
      <c r="Q61" s="9"/>
      <c r="R61" s="4"/>
      <c r="S61" s="46"/>
      <c r="T61" s="4"/>
      <c r="U61" s="4"/>
      <c r="V61" s="4"/>
      <c r="W61" s="4"/>
      <c r="X61" s="4"/>
      <c r="Y61" s="4"/>
      <c r="Z61" s="4"/>
    </row>
    <row r="62" ht="15.75" customHeight="1">
      <c r="A62" s="8">
        <f>Kontoplan!B52</f>
        <v>7401</v>
      </c>
      <c r="B62" s="8" t="str">
        <f>Kontoplan!C52</f>
        <v>Bot</v>
      </c>
      <c r="C62" s="9"/>
      <c r="D62" s="9"/>
      <c r="E62" s="16">
        <f t="shared" si="3"/>
        <v>0</v>
      </c>
      <c r="F62" s="9"/>
      <c r="G62" s="9"/>
      <c r="H62" s="9"/>
      <c r="I62" s="9"/>
      <c r="J62" s="9"/>
      <c r="K62" s="9"/>
      <c r="L62" s="9"/>
      <c r="M62" s="9"/>
      <c r="N62" s="9"/>
      <c r="O62" s="9"/>
      <c r="P62" s="9"/>
      <c r="Q62" s="9"/>
      <c r="R62" s="4"/>
      <c r="S62" s="46"/>
      <c r="T62" s="4"/>
      <c r="U62" s="4"/>
      <c r="V62" s="4"/>
      <c r="W62" s="4"/>
      <c r="X62" s="4"/>
      <c r="Y62" s="4"/>
      <c r="Z62" s="4"/>
    </row>
    <row r="63" ht="15.75" customHeight="1">
      <c r="A63" s="8">
        <f>Kontoplan!B53</f>
        <v>7410</v>
      </c>
      <c r="B63" s="8" t="str">
        <f>Kontoplan!C53</f>
        <v>Kontingent</v>
      </c>
      <c r="C63" s="9"/>
      <c r="D63" s="9"/>
      <c r="E63" s="16">
        <f t="shared" si="3"/>
        <v>0</v>
      </c>
      <c r="F63" s="9"/>
      <c r="G63" s="9"/>
      <c r="H63" s="9"/>
      <c r="I63" s="9"/>
      <c r="J63" s="9"/>
      <c r="K63" s="9"/>
      <c r="L63" s="9"/>
      <c r="M63" s="9"/>
      <c r="N63" s="9"/>
      <c r="O63" s="9"/>
      <c r="P63" s="9"/>
      <c r="Q63" s="9"/>
      <c r="R63" s="4"/>
      <c r="S63" s="46"/>
      <c r="T63" s="4"/>
      <c r="U63" s="4"/>
      <c r="V63" s="4"/>
      <c r="W63" s="4"/>
      <c r="X63" s="4"/>
      <c r="Y63" s="4"/>
      <c r="Z63" s="4"/>
    </row>
    <row r="64" ht="15.75" customHeight="1">
      <c r="A64" s="8">
        <f>Kontoplan!B54</f>
        <v>7430</v>
      </c>
      <c r="B64" s="8" t="str">
        <f>Kontoplan!C54</f>
        <v>Gave</v>
      </c>
      <c r="C64" s="9"/>
      <c r="D64" s="9"/>
      <c r="E64" s="16">
        <f t="shared" si="3"/>
        <v>0</v>
      </c>
      <c r="F64" s="9"/>
      <c r="G64" s="9"/>
      <c r="H64" s="9"/>
      <c r="I64" s="9"/>
      <c r="J64" s="9"/>
      <c r="K64" s="9"/>
      <c r="L64" s="9"/>
      <c r="M64" s="9"/>
      <c r="N64" s="9"/>
      <c r="O64" s="9"/>
      <c r="P64" s="9"/>
      <c r="Q64" s="9"/>
      <c r="R64" s="4"/>
      <c r="S64" s="46"/>
      <c r="T64" s="4"/>
      <c r="U64" s="4"/>
      <c r="V64" s="4"/>
      <c r="W64" s="4"/>
      <c r="X64" s="4"/>
      <c r="Y64" s="4"/>
      <c r="Z64" s="4"/>
    </row>
    <row r="65" ht="15.75" customHeight="1">
      <c r="A65" s="8">
        <f>Kontoplan!B55</f>
        <v>7500</v>
      </c>
      <c r="B65" s="8" t="str">
        <f>Kontoplan!C55</f>
        <v>Forsikringspremie</v>
      </c>
      <c r="C65" s="9"/>
      <c r="D65" s="9"/>
      <c r="E65" s="16">
        <f t="shared" si="3"/>
        <v>0</v>
      </c>
      <c r="F65" s="9"/>
      <c r="G65" s="9"/>
      <c r="H65" s="9"/>
      <c r="I65" s="9"/>
      <c r="J65" s="9"/>
      <c r="K65" s="9"/>
      <c r="L65" s="9"/>
      <c r="M65" s="9"/>
      <c r="N65" s="9"/>
      <c r="O65" s="9"/>
      <c r="P65" s="9"/>
      <c r="Q65" s="9"/>
      <c r="R65" s="4"/>
      <c r="S65" s="46"/>
      <c r="T65" s="4"/>
      <c r="U65" s="4"/>
      <c r="V65" s="4"/>
      <c r="W65" s="4"/>
      <c r="X65" s="4"/>
      <c r="Y65" s="4"/>
      <c r="Z65" s="4"/>
    </row>
    <row r="66" ht="15.75" customHeight="1">
      <c r="A66" s="8">
        <f>Kontoplan!B56</f>
        <v>7770</v>
      </c>
      <c r="B66" s="8" t="str">
        <f>Kontoplan!C56</f>
        <v>Bank og kortgebyr</v>
      </c>
      <c r="C66" s="9"/>
      <c r="D66" s="9"/>
      <c r="E66" s="16">
        <f t="shared" si="3"/>
        <v>0</v>
      </c>
      <c r="F66" s="9"/>
      <c r="G66" s="9"/>
      <c r="H66" s="9"/>
      <c r="I66" s="9"/>
      <c r="J66" s="9"/>
      <c r="K66" s="9"/>
      <c r="L66" s="9"/>
      <c r="M66" s="9"/>
      <c r="N66" s="9"/>
      <c r="O66" s="9"/>
      <c r="P66" s="9"/>
      <c r="Q66" s="9"/>
      <c r="R66" s="4"/>
      <c r="S66" s="46"/>
      <c r="T66" s="4"/>
      <c r="U66" s="4"/>
      <c r="V66" s="4"/>
      <c r="W66" s="4"/>
      <c r="X66" s="4"/>
      <c r="Y66" s="4"/>
      <c r="Z66" s="4"/>
    </row>
    <row r="67" ht="15.75" customHeight="1">
      <c r="A67" s="8">
        <f>Kontoplan!B57</f>
        <v>7791</v>
      </c>
      <c r="B67" s="8" t="str">
        <f>Kontoplan!C57</f>
        <v>Internstøtte grupper</v>
      </c>
      <c r="C67" s="9"/>
      <c r="D67" s="9"/>
      <c r="E67" s="16">
        <f t="shared" si="3"/>
        <v>0</v>
      </c>
      <c r="F67" s="9"/>
      <c r="G67" s="9"/>
      <c r="H67" s="9"/>
      <c r="I67" s="9"/>
      <c r="J67" s="9"/>
      <c r="K67" s="9"/>
      <c r="L67" s="9"/>
      <c r="M67" s="9"/>
      <c r="N67" s="9"/>
      <c r="O67" s="9"/>
      <c r="P67" s="9"/>
      <c r="Q67" s="9"/>
      <c r="R67" s="4"/>
      <c r="S67" s="46"/>
      <c r="T67" s="4"/>
      <c r="U67" s="4"/>
      <c r="V67" s="4"/>
      <c r="W67" s="4"/>
      <c r="X67" s="4"/>
      <c r="Y67" s="4"/>
      <c r="Z67" s="4"/>
    </row>
    <row r="68" ht="15.75" customHeight="1">
      <c r="A68" s="8">
        <f>Kontoplan!B58</f>
        <v>8050</v>
      </c>
      <c r="B68" s="8" t="str">
        <f>Kontoplan!C58</f>
        <v>Annen renteinntekt</v>
      </c>
      <c r="C68" s="9"/>
      <c r="D68" s="9"/>
      <c r="E68" s="16">
        <f t="shared" si="3"/>
        <v>0</v>
      </c>
      <c r="F68" s="9"/>
      <c r="G68" s="9"/>
      <c r="H68" s="9"/>
      <c r="I68" s="9"/>
      <c r="J68" s="9"/>
      <c r="K68" s="9"/>
      <c r="L68" s="9"/>
      <c r="M68" s="9"/>
      <c r="N68" s="9"/>
      <c r="O68" s="9"/>
      <c r="P68" s="9"/>
      <c r="Q68" s="9"/>
      <c r="R68" s="4"/>
      <c r="S68" s="46"/>
      <c r="T68" s="4"/>
      <c r="U68" s="4"/>
      <c r="V68" s="4"/>
      <c r="W68" s="4"/>
      <c r="X68" s="4"/>
      <c r="Y68" s="4"/>
      <c r="Z68" s="4"/>
    </row>
    <row r="69" ht="15.75" customHeight="1">
      <c r="A69" s="8">
        <f>Kontoplan!B59</f>
        <v>8150</v>
      </c>
      <c r="B69" s="8" t="str">
        <f>Kontoplan!C59</f>
        <v>Annen rentekostnad</v>
      </c>
      <c r="C69" s="9"/>
      <c r="D69" s="9"/>
      <c r="E69" s="16">
        <f t="shared" si="3"/>
        <v>0</v>
      </c>
      <c r="F69" s="9"/>
      <c r="G69" s="9"/>
      <c r="H69" s="9"/>
      <c r="I69" s="9"/>
      <c r="J69" s="9"/>
      <c r="K69" s="9"/>
      <c r="L69" s="9"/>
      <c r="M69" s="9"/>
      <c r="N69" s="9"/>
      <c r="O69" s="9"/>
      <c r="P69" s="9"/>
      <c r="Q69" s="9"/>
      <c r="R69" s="4"/>
      <c r="S69" s="46"/>
      <c r="T69" s="4"/>
      <c r="U69" s="4"/>
      <c r="V69" s="4"/>
      <c r="W69" s="4"/>
      <c r="X69" s="4"/>
      <c r="Y69" s="4"/>
      <c r="Z69" s="4"/>
    </row>
    <row r="70" ht="15.75" customHeight="1">
      <c r="A70" s="8">
        <f>Kontoplan!B60</f>
        <v>8170</v>
      </c>
      <c r="B70" s="8" t="str">
        <f>Kontoplan!C60</f>
        <v>Annen finanskostnad</v>
      </c>
      <c r="C70" s="9"/>
      <c r="D70" s="9"/>
      <c r="E70" s="16">
        <f t="shared" si="3"/>
        <v>0</v>
      </c>
      <c r="F70" s="9"/>
      <c r="G70" s="9"/>
      <c r="H70" s="9"/>
      <c r="I70" s="9"/>
      <c r="J70" s="9"/>
      <c r="K70" s="9"/>
      <c r="L70" s="9"/>
      <c r="M70" s="9"/>
      <c r="N70" s="9"/>
      <c r="O70" s="9"/>
      <c r="P70" s="9"/>
      <c r="Q70" s="9"/>
      <c r="R70" s="4"/>
      <c r="S70" s="46"/>
      <c r="T70" s="4"/>
      <c r="U70" s="4"/>
      <c r="V70" s="4"/>
      <c r="W70" s="4"/>
      <c r="X70" s="4"/>
      <c r="Y70" s="4"/>
      <c r="Z70" s="4"/>
    </row>
    <row r="71" ht="15.75" customHeight="1">
      <c r="A71" s="4"/>
      <c r="B71" s="4"/>
      <c r="C71" s="12"/>
      <c r="D71" s="12"/>
      <c r="E71" s="12"/>
      <c r="F71" s="12"/>
      <c r="G71" s="12"/>
      <c r="H71" s="12"/>
      <c r="I71" s="12"/>
      <c r="J71" s="12"/>
      <c r="K71" s="12"/>
      <c r="L71" s="12"/>
      <c r="M71" s="12"/>
      <c r="N71" s="12"/>
      <c r="O71" s="12"/>
      <c r="P71" s="12"/>
      <c r="Q71" s="12"/>
      <c r="R71" s="4"/>
      <c r="S71" s="4"/>
      <c r="T71" s="4"/>
      <c r="U71" s="4"/>
      <c r="V71" s="4"/>
      <c r="W71" s="4"/>
      <c r="X71" s="4"/>
      <c r="Y71" s="4"/>
      <c r="Z71" s="4"/>
    </row>
    <row r="72" ht="15.75" customHeight="1">
      <c r="A72" s="13" t="s">
        <v>32</v>
      </c>
      <c r="B72" s="14"/>
      <c r="C72" s="15">
        <f t="shared" ref="C72:Q72" si="4">SUM(C39:C71)</f>
        <v>0</v>
      </c>
      <c r="D72" s="15">
        <f t="shared" si="4"/>
        <v>0</v>
      </c>
      <c r="E72" s="16">
        <f t="shared" si="4"/>
        <v>0</v>
      </c>
      <c r="F72" s="15">
        <f t="shared" si="4"/>
        <v>0</v>
      </c>
      <c r="G72" s="15">
        <f t="shared" si="4"/>
        <v>0</v>
      </c>
      <c r="H72" s="15">
        <f t="shared" si="4"/>
        <v>0</v>
      </c>
      <c r="I72" s="15">
        <f t="shared" si="4"/>
        <v>0</v>
      </c>
      <c r="J72" s="15">
        <f t="shared" si="4"/>
        <v>0</v>
      </c>
      <c r="K72" s="15">
        <f t="shared" si="4"/>
        <v>0</v>
      </c>
      <c r="L72" s="15">
        <f t="shared" si="4"/>
        <v>0</v>
      </c>
      <c r="M72" s="15">
        <f t="shared" si="4"/>
        <v>0</v>
      </c>
      <c r="N72" s="15">
        <f t="shared" si="4"/>
        <v>0</v>
      </c>
      <c r="O72" s="15">
        <f t="shared" si="4"/>
        <v>0</v>
      </c>
      <c r="P72" s="15">
        <f t="shared" si="4"/>
        <v>0</v>
      </c>
      <c r="Q72" s="15">
        <f t="shared" si="4"/>
        <v>0</v>
      </c>
      <c r="R72" s="4"/>
      <c r="S72" s="46"/>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13" t="s">
        <v>33</v>
      </c>
      <c r="B74" s="14"/>
      <c r="C74" s="15">
        <f t="shared" ref="C74:Q74" si="5">C32+C72</f>
        <v>0</v>
      </c>
      <c r="D74" s="15">
        <f t="shared" si="5"/>
        <v>0</v>
      </c>
      <c r="E74" s="16">
        <f t="shared" si="5"/>
        <v>0</v>
      </c>
      <c r="F74" s="15">
        <f t="shared" si="5"/>
        <v>0</v>
      </c>
      <c r="G74" s="15">
        <f t="shared" si="5"/>
        <v>0</v>
      </c>
      <c r="H74" s="15">
        <f t="shared" si="5"/>
        <v>0</v>
      </c>
      <c r="I74" s="15">
        <f t="shared" si="5"/>
        <v>0</v>
      </c>
      <c r="J74" s="15">
        <f t="shared" si="5"/>
        <v>0</v>
      </c>
      <c r="K74" s="15">
        <f t="shared" si="5"/>
        <v>0</v>
      </c>
      <c r="L74" s="15">
        <f t="shared" si="5"/>
        <v>0</v>
      </c>
      <c r="M74" s="15">
        <f t="shared" si="5"/>
        <v>0</v>
      </c>
      <c r="N74" s="15">
        <f t="shared" si="5"/>
        <v>0</v>
      </c>
      <c r="O74" s="15">
        <f t="shared" si="5"/>
        <v>0</v>
      </c>
      <c r="P74" s="15">
        <f t="shared" si="5"/>
        <v>0</v>
      </c>
      <c r="Q74" s="15">
        <f t="shared" si="5"/>
        <v>0</v>
      </c>
      <c r="R74" s="4"/>
      <c r="S74" s="46"/>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paperSize="9" orientation="portrait"/>
  <drawing r:id="rId1"/>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D0CECE"/>
    <pageSetUpPr/>
  </sheetPr>
  <sheetViews>
    <sheetView workbookViewId="0"/>
  </sheetViews>
  <sheetFormatPr customHeight="1" defaultColWidth="11.22" defaultRowHeight="15.0"/>
  <cols>
    <col customWidth="1" min="1" max="1" width="10.78"/>
    <col customWidth="1" min="2" max="2" width="24.78"/>
    <col customWidth="1" min="3" max="5" width="12.44"/>
    <col customWidth="1" min="6" max="17" width="10.0"/>
    <col customWidth="1" min="18" max="18" width="2.67"/>
    <col customWidth="1" min="19" max="19" width="83.33"/>
    <col customWidth="1" min="20" max="26" width="10.56"/>
  </cols>
  <sheetData>
    <row r="1" ht="15.75" customHeight="1">
      <c r="A1" s="19" t="s">
        <v>171</v>
      </c>
      <c r="B1" s="20"/>
      <c r="C1" s="20"/>
      <c r="D1" s="20"/>
      <c r="E1" s="20"/>
      <c r="F1" s="20"/>
      <c r="G1" s="20"/>
      <c r="H1" s="20"/>
      <c r="I1" s="20"/>
      <c r="J1" s="20"/>
      <c r="K1" s="20"/>
      <c r="L1" s="20"/>
      <c r="M1" s="20"/>
      <c r="N1" s="20"/>
      <c r="O1" s="20"/>
      <c r="P1" s="20"/>
      <c r="Q1" s="20"/>
      <c r="R1" s="20"/>
      <c r="S1" s="20"/>
      <c r="T1" s="4"/>
      <c r="U1" s="4"/>
      <c r="V1" s="4"/>
      <c r="W1" s="4"/>
      <c r="X1" s="4"/>
      <c r="Y1" s="4"/>
      <c r="Z1" s="4"/>
    </row>
    <row r="2" ht="15.75" customHeight="1">
      <c r="A2" s="21"/>
      <c r="T2" s="4"/>
      <c r="U2" s="4"/>
      <c r="V2" s="4"/>
      <c r="W2" s="4"/>
      <c r="X2" s="4"/>
      <c r="Y2" s="4"/>
      <c r="Z2" s="4"/>
    </row>
    <row r="3" ht="15.75" customHeight="1">
      <c r="A3" s="21"/>
      <c r="T3" s="4"/>
      <c r="U3" s="4"/>
      <c r="V3" s="4"/>
      <c r="W3" s="4"/>
      <c r="X3" s="4"/>
      <c r="Y3" s="4"/>
      <c r="Z3" s="4"/>
    </row>
    <row r="4" ht="15.75" customHeight="1">
      <c r="A4" s="47" t="str">
        <f>Forside!B4</f>
        <v>BI Athletics</v>
      </c>
      <c r="B4" s="20"/>
      <c r="C4" s="20"/>
      <c r="D4" s="20"/>
      <c r="E4" s="20"/>
      <c r="F4" s="20"/>
      <c r="G4" s="20"/>
      <c r="H4" s="20"/>
      <c r="I4" s="20"/>
      <c r="J4" s="20"/>
      <c r="K4" s="20"/>
      <c r="L4" s="20"/>
      <c r="M4" s="20"/>
      <c r="N4" s="20"/>
      <c r="O4" s="20"/>
      <c r="P4" s="20"/>
      <c r="Q4" s="20"/>
      <c r="R4" s="20"/>
      <c r="S4" s="20"/>
      <c r="T4" s="4"/>
      <c r="U4" s="4"/>
      <c r="V4" s="4"/>
      <c r="W4" s="4"/>
      <c r="X4" s="4"/>
      <c r="Y4" s="4"/>
      <c r="Z4" s="4"/>
    </row>
    <row r="5" ht="15.75" customHeight="1">
      <c r="A5" s="21"/>
      <c r="T5" s="4"/>
      <c r="U5" s="4"/>
      <c r="V5" s="4"/>
      <c r="W5" s="4"/>
      <c r="X5" s="4"/>
      <c r="Y5" s="4"/>
      <c r="Z5" s="4"/>
    </row>
    <row r="6" ht="15.75" customHeight="1">
      <c r="A6" s="21"/>
      <c r="T6" s="4"/>
      <c r="U6" s="4"/>
      <c r="V6" s="4"/>
      <c r="W6" s="4"/>
      <c r="X6" s="4"/>
      <c r="Y6" s="4"/>
      <c r="Z6" s="4"/>
    </row>
    <row r="7" ht="15.75" customHeight="1">
      <c r="A7" s="48" t="s">
        <v>162</v>
      </c>
      <c r="B7" s="2"/>
      <c r="C7" s="2"/>
      <c r="D7" s="2"/>
      <c r="E7" s="2"/>
      <c r="F7" s="2"/>
      <c r="G7" s="2"/>
      <c r="H7" s="2"/>
      <c r="I7" s="2"/>
      <c r="J7" s="2"/>
      <c r="K7" s="2"/>
      <c r="L7" s="2"/>
      <c r="M7" s="2"/>
      <c r="N7" s="2"/>
      <c r="O7" s="2"/>
      <c r="P7" s="2"/>
      <c r="Q7" s="2"/>
      <c r="R7" s="2"/>
      <c r="S7" s="2"/>
      <c r="T7" s="4"/>
      <c r="U7" s="4"/>
      <c r="V7" s="4"/>
      <c r="W7" s="4"/>
      <c r="X7" s="4"/>
      <c r="Y7" s="4"/>
      <c r="Z7" s="4"/>
    </row>
    <row r="8" ht="15.75" customHeight="1">
      <c r="A8" s="49" t="str">
        <f>MID(CELL("filename",A1),FIND("]",CELL("filename",A1))+1,255)</f>
        <v>#VALUE!</v>
      </c>
      <c r="B8" s="2"/>
      <c r="C8" s="2"/>
      <c r="D8" s="2"/>
      <c r="E8" s="2"/>
      <c r="F8" s="2"/>
      <c r="G8" s="2"/>
      <c r="H8" s="2"/>
      <c r="I8" s="2"/>
      <c r="J8" s="2"/>
      <c r="K8" s="2"/>
      <c r="L8" s="2"/>
      <c r="M8" s="2"/>
      <c r="N8" s="2"/>
      <c r="O8" s="2"/>
      <c r="P8" s="2"/>
      <c r="Q8" s="2"/>
      <c r="R8" s="2"/>
      <c r="S8" s="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5" t="s">
        <v>2</v>
      </c>
      <c r="B10" s="2"/>
      <c r="C10" s="2"/>
      <c r="D10" s="2"/>
      <c r="E10" s="2"/>
      <c r="F10" s="2"/>
      <c r="G10" s="2"/>
      <c r="H10" s="2"/>
      <c r="I10" s="2"/>
      <c r="J10" s="2"/>
      <c r="K10" s="2"/>
      <c r="L10" s="2"/>
      <c r="M10" s="2"/>
      <c r="N10" s="2"/>
      <c r="O10" s="2"/>
      <c r="P10" s="2"/>
      <c r="Q10" s="2"/>
      <c r="R10" s="2"/>
      <c r="S10" s="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6" t="s">
        <v>3</v>
      </c>
      <c r="B12" s="6" t="s">
        <v>4</v>
      </c>
      <c r="C12" s="6" t="s">
        <v>5</v>
      </c>
      <c r="D12" s="6" t="s">
        <v>6</v>
      </c>
      <c r="E12" s="7" t="s">
        <v>7</v>
      </c>
      <c r="F12" s="6" t="s">
        <v>172</v>
      </c>
      <c r="G12" s="6" t="s">
        <v>173</v>
      </c>
      <c r="H12" s="6" t="s">
        <v>174</v>
      </c>
      <c r="I12" s="6" t="s">
        <v>175</v>
      </c>
      <c r="J12" s="6" t="s">
        <v>176</v>
      </c>
      <c r="K12" s="6" t="s">
        <v>177</v>
      </c>
      <c r="L12" s="6" t="s">
        <v>178</v>
      </c>
      <c r="M12" s="6" t="s">
        <v>179</v>
      </c>
      <c r="N12" s="6" t="s">
        <v>180</v>
      </c>
      <c r="O12" s="6" t="s">
        <v>181</v>
      </c>
      <c r="P12" s="6" t="s">
        <v>182</v>
      </c>
      <c r="Q12" s="6" t="s">
        <v>183</v>
      </c>
      <c r="R12" s="45"/>
      <c r="S12" s="6" t="s">
        <v>184</v>
      </c>
      <c r="T12" s="4"/>
      <c r="U12" s="4"/>
      <c r="V12" s="4"/>
      <c r="W12" s="4"/>
      <c r="X12" s="4"/>
      <c r="Y12" s="4"/>
      <c r="Z12" s="4"/>
    </row>
    <row r="13" ht="15.75" customHeight="1">
      <c r="A13" s="8">
        <f>Kontoplan!B11</f>
        <v>3000</v>
      </c>
      <c r="B13" s="8" t="str">
        <f>Kontoplan!C11</f>
        <v>Salgsinntekter, avgiftspliktig</v>
      </c>
      <c r="C13" s="9"/>
      <c r="D13" s="9"/>
      <c r="E13" s="16">
        <f t="shared" ref="E13:E30" si="1">SUM(F13:Q13)</f>
        <v>0</v>
      </c>
      <c r="F13" s="9"/>
      <c r="G13" s="9"/>
      <c r="H13" s="9"/>
      <c r="I13" s="9"/>
      <c r="J13" s="9"/>
      <c r="K13" s="9"/>
      <c r="L13" s="9"/>
      <c r="M13" s="9"/>
      <c r="N13" s="9"/>
      <c r="O13" s="9"/>
      <c r="P13" s="9"/>
      <c r="Q13" s="9"/>
      <c r="R13" s="4"/>
      <c r="S13" s="46"/>
      <c r="T13" s="4"/>
      <c r="U13" s="4"/>
      <c r="V13" s="4"/>
      <c r="W13" s="4"/>
      <c r="X13" s="4"/>
      <c r="Y13" s="4"/>
      <c r="Z13" s="4"/>
    </row>
    <row r="14" ht="15.75" customHeight="1">
      <c r="A14" s="8">
        <f>Kontoplan!B12</f>
        <v>3009</v>
      </c>
      <c r="B14" s="8" t="str">
        <f>Kontoplan!C12</f>
        <v>Sponsorinntekt</v>
      </c>
      <c r="C14" s="9"/>
      <c r="D14" s="9"/>
      <c r="E14" s="16">
        <f t="shared" si="1"/>
        <v>0</v>
      </c>
      <c r="F14" s="9"/>
      <c r="G14" s="9"/>
      <c r="H14" s="9"/>
      <c r="I14" s="9"/>
      <c r="J14" s="9"/>
      <c r="K14" s="9"/>
      <c r="L14" s="9"/>
      <c r="M14" s="9"/>
      <c r="N14" s="9"/>
      <c r="O14" s="9"/>
      <c r="P14" s="9"/>
      <c r="Q14" s="9"/>
      <c r="R14" s="4"/>
      <c r="S14" s="46"/>
      <c r="T14" s="4"/>
      <c r="U14" s="4"/>
      <c r="V14" s="4"/>
      <c r="W14" s="4"/>
      <c r="X14" s="4"/>
      <c r="Y14" s="4"/>
      <c r="Z14" s="4"/>
    </row>
    <row r="15" ht="15.75" customHeight="1">
      <c r="A15" s="8">
        <f>Kontoplan!B13</f>
        <v>3100</v>
      </c>
      <c r="B15" s="8" t="str">
        <f>Kontoplan!C13</f>
        <v>Salgsinntekter, avgiftsfri</v>
      </c>
      <c r="C15" s="9"/>
      <c r="D15" s="9"/>
      <c r="E15" s="16">
        <f t="shared" si="1"/>
        <v>0</v>
      </c>
      <c r="F15" s="9"/>
      <c r="G15" s="9"/>
      <c r="H15" s="9"/>
      <c r="I15" s="9"/>
      <c r="J15" s="9"/>
      <c r="K15" s="9"/>
      <c r="L15" s="9"/>
      <c r="M15" s="9"/>
      <c r="N15" s="9"/>
      <c r="O15" s="9"/>
      <c r="P15" s="9"/>
      <c r="Q15" s="9"/>
      <c r="R15" s="4"/>
      <c r="S15" s="46"/>
      <c r="T15" s="4"/>
      <c r="U15" s="4"/>
      <c r="V15" s="4"/>
      <c r="W15" s="4"/>
      <c r="X15" s="4"/>
      <c r="Y15" s="4"/>
      <c r="Z15" s="4"/>
    </row>
    <row r="16" ht="15.75" customHeight="1">
      <c r="A16" s="8">
        <f>Kontoplan!B14</f>
        <v>3101</v>
      </c>
      <c r="B16" s="8" t="str">
        <f>Kontoplan!C14</f>
        <v>Dugnad</v>
      </c>
      <c r="C16" s="9"/>
      <c r="D16" s="9"/>
      <c r="E16" s="16">
        <f t="shared" si="1"/>
        <v>0</v>
      </c>
      <c r="F16" s="9"/>
      <c r="G16" s="9"/>
      <c r="H16" s="9"/>
      <c r="I16" s="9"/>
      <c r="J16" s="9"/>
      <c r="K16" s="9"/>
      <c r="L16" s="9"/>
      <c r="M16" s="9"/>
      <c r="N16" s="9"/>
      <c r="O16" s="9"/>
      <c r="P16" s="9"/>
      <c r="Q16" s="9"/>
      <c r="R16" s="4"/>
      <c r="S16" s="46"/>
      <c r="T16" s="4"/>
      <c r="U16" s="4"/>
      <c r="V16" s="4"/>
      <c r="W16" s="4"/>
      <c r="X16" s="4"/>
      <c r="Y16" s="4"/>
      <c r="Z16" s="4"/>
    </row>
    <row r="17" ht="15.75" customHeight="1">
      <c r="A17" s="8">
        <f>Kontoplan!B15</f>
        <v>3410</v>
      </c>
      <c r="B17" s="8" t="str">
        <f>Kontoplan!C15</f>
        <v>Tilskudd fra Oslo Kommune</v>
      </c>
      <c r="C17" s="9"/>
      <c r="D17" s="9"/>
      <c r="E17" s="16">
        <f t="shared" si="1"/>
        <v>0</v>
      </c>
      <c r="F17" s="9"/>
      <c r="G17" s="9"/>
      <c r="H17" s="9"/>
      <c r="I17" s="9"/>
      <c r="J17" s="9"/>
      <c r="K17" s="9"/>
      <c r="L17" s="9"/>
      <c r="M17" s="9"/>
      <c r="N17" s="9"/>
      <c r="O17" s="9"/>
      <c r="P17" s="9"/>
      <c r="Q17" s="9"/>
      <c r="R17" s="4"/>
      <c r="S17" s="46"/>
      <c r="T17" s="4"/>
      <c r="U17" s="4"/>
      <c r="V17" s="4"/>
      <c r="W17" s="4"/>
      <c r="X17" s="4"/>
      <c r="Y17" s="4"/>
      <c r="Z17" s="4"/>
    </row>
    <row r="18" ht="15.75" customHeight="1">
      <c r="A18" s="8">
        <f>Kontoplan!B16</f>
        <v>3420</v>
      </c>
      <c r="B18" s="8" t="str">
        <f>Kontoplan!C16</f>
        <v>Momskompensasjon</v>
      </c>
      <c r="C18" s="9"/>
      <c r="D18" s="9"/>
      <c r="E18" s="16">
        <f t="shared" si="1"/>
        <v>0</v>
      </c>
      <c r="F18" s="9"/>
      <c r="G18" s="9"/>
      <c r="H18" s="9"/>
      <c r="I18" s="9"/>
      <c r="J18" s="9"/>
      <c r="K18" s="9"/>
      <c r="L18" s="9"/>
      <c r="M18" s="9"/>
      <c r="N18" s="9"/>
      <c r="O18" s="9"/>
      <c r="P18" s="9"/>
      <c r="Q18" s="9"/>
      <c r="R18" s="4"/>
      <c r="S18" s="46"/>
      <c r="T18" s="4"/>
      <c r="U18" s="4"/>
      <c r="V18" s="4"/>
      <c r="W18" s="4"/>
      <c r="X18" s="4"/>
      <c r="Y18" s="4"/>
      <c r="Z18" s="4"/>
    </row>
    <row r="19" ht="15.75" customHeight="1">
      <c r="A19" s="8">
        <f>Kontoplan!B17</f>
        <v>3430</v>
      </c>
      <c r="B19" s="8" t="str">
        <f>Kontoplan!C17</f>
        <v>Grasrotandelen Norsk Tipping</v>
      </c>
      <c r="C19" s="9"/>
      <c r="D19" s="9"/>
      <c r="E19" s="16">
        <f t="shared" si="1"/>
        <v>0</v>
      </c>
      <c r="F19" s="9"/>
      <c r="G19" s="9"/>
      <c r="H19" s="9"/>
      <c r="I19" s="9"/>
      <c r="J19" s="9"/>
      <c r="K19" s="9"/>
      <c r="L19" s="9"/>
      <c r="M19" s="9"/>
      <c r="N19" s="9"/>
      <c r="O19" s="9"/>
      <c r="P19" s="9"/>
      <c r="Q19" s="9"/>
      <c r="R19" s="4"/>
      <c r="S19" s="46"/>
      <c r="T19" s="4"/>
      <c r="U19" s="4"/>
      <c r="V19" s="4"/>
      <c r="W19" s="4"/>
      <c r="X19" s="4"/>
      <c r="Y19" s="4"/>
      <c r="Z19" s="4"/>
    </row>
    <row r="20" ht="15.75" customHeight="1">
      <c r="A20" s="8">
        <f>Kontoplan!B18</f>
        <v>3900</v>
      </c>
      <c r="B20" s="8" t="str">
        <f>Kontoplan!C18</f>
        <v>Annen driftsrelatert inntekt</v>
      </c>
      <c r="C20" s="9"/>
      <c r="D20" s="9"/>
      <c r="E20" s="16">
        <f t="shared" si="1"/>
        <v>0</v>
      </c>
      <c r="F20" s="9"/>
      <c r="G20" s="9"/>
      <c r="H20" s="9"/>
      <c r="I20" s="9"/>
      <c r="J20" s="9"/>
      <c r="K20" s="9"/>
      <c r="L20" s="9"/>
      <c r="M20" s="9"/>
      <c r="N20" s="9"/>
      <c r="O20" s="9"/>
      <c r="P20" s="9"/>
      <c r="Q20" s="9"/>
      <c r="R20" s="4"/>
      <c r="S20" s="46"/>
      <c r="T20" s="4"/>
      <c r="U20" s="4"/>
      <c r="V20" s="4"/>
      <c r="W20" s="4"/>
      <c r="X20" s="4"/>
      <c r="Y20" s="4"/>
      <c r="Z20" s="4"/>
    </row>
    <row r="21" ht="15.75" customHeight="1">
      <c r="A21" s="8">
        <f>Kontoplan!B19</f>
        <v>3901</v>
      </c>
      <c r="B21" s="8" t="str">
        <f>Kontoplan!C19</f>
        <v>Internstøtte BI Athletics</v>
      </c>
      <c r="C21" s="9"/>
      <c r="D21" s="9"/>
      <c r="E21" s="16">
        <f t="shared" si="1"/>
        <v>0</v>
      </c>
      <c r="F21" s="9"/>
      <c r="G21" s="9"/>
      <c r="H21" s="9"/>
      <c r="I21" s="9"/>
      <c r="J21" s="9"/>
      <c r="K21" s="9"/>
      <c r="L21" s="9"/>
      <c r="M21" s="9"/>
      <c r="N21" s="9"/>
      <c r="O21" s="9"/>
      <c r="P21" s="9"/>
      <c r="Q21" s="9"/>
      <c r="R21" s="4"/>
      <c r="S21" s="46"/>
      <c r="T21" s="4"/>
      <c r="U21" s="4"/>
      <c r="V21" s="4"/>
      <c r="W21" s="4"/>
      <c r="X21" s="4"/>
      <c r="Y21" s="4"/>
      <c r="Z21" s="4"/>
    </row>
    <row r="22" ht="15.75" customHeight="1">
      <c r="A22" s="8">
        <f>Kontoplan!B20</f>
        <v>3920</v>
      </c>
      <c r="B22" s="8" t="str">
        <f>Kontoplan!C20</f>
        <v>Medlemskontingent</v>
      </c>
      <c r="C22" s="9"/>
      <c r="D22" s="9"/>
      <c r="E22" s="16">
        <f t="shared" si="1"/>
        <v>0</v>
      </c>
      <c r="F22" s="9"/>
      <c r="G22" s="9"/>
      <c r="H22" s="9"/>
      <c r="I22" s="9"/>
      <c r="J22" s="9"/>
      <c r="K22" s="9"/>
      <c r="L22" s="9"/>
      <c r="M22" s="9"/>
      <c r="N22" s="9"/>
      <c r="O22" s="9"/>
      <c r="P22" s="9"/>
      <c r="Q22" s="9"/>
      <c r="R22" s="4"/>
      <c r="S22" s="46"/>
      <c r="T22" s="4"/>
      <c r="U22" s="4"/>
      <c r="V22" s="4"/>
      <c r="W22" s="4"/>
      <c r="X22" s="4"/>
      <c r="Y22" s="4"/>
      <c r="Z22" s="4"/>
    </row>
    <row r="23" ht="15.75" customHeight="1">
      <c r="A23" s="8">
        <f>Kontoplan!B21</f>
        <v>3921</v>
      </c>
      <c r="B23" s="8" t="str">
        <f>Kontoplan!C21</f>
        <v>Gruppeavgift</v>
      </c>
      <c r="C23" s="9"/>
      <c r="D23" s="9"/>
      <c r="E23" s="16">
        <f t="shared" si="1"/>
        <v>0</v>
      </c>
      <c r="F23" s="9"/>
      <c r="G23" s="9"/>
      <c r="H23" s="9"/>
      <c r="I23" s="9"/>
      <c r="J23" s="9"/>
      <c r="K23" s="9"/>
      <c r="L23" s="9"/>
      <c r="M23" s="9"/>
      <c r="N23" s="9"/>
      <c r="O23" s="9"/>
      <c r="P23" s="9"/>
      <c r="Q23" s="9"/>
      <c r="R23" s="4"/>
      <c r="S23" s="46"/>
      <c r="T23" s="4"/>
      <c r="U23" s="4"/>
      <c r="V23" s="4"/>
      <c r="W23" s="4"/>
      <c r="X23" s="4"/>
      <c r="Y23" s="4"/>
      <c r="Z23" s="4"/>
    </row>
    <row r="24" ht="15.75" customHeight="1">
      <c r="A24" s="8">
        <f>Kontoplan!B22</f>
        <v>3930</v>
      </c>
      <c r="B24" s="8" t="str">
        <f>Kontoplan!C22</f>
        <v>Treningsavgift</v>
      </c>
      <c r="C24" s="9"/>
      <c r="D24" s="9"/>
      <c r="E24" s="16">
        <f t="shared" si="1"/>
        <v>0</v>
      </c>
      <c r="F24" s="9"/>
      <c r="G24" s="9"/>
      <c r="H24" s="9"/>
      <c r="I24" s="9"/>
      <c r="J24" s="9"/>
      <c r="K24" s="9"/>
      <c r="L24" s="9"/>
      <c r="M24" s="9"/>
      <c r="N24" s="9"/>
      <c r="O24" s="9"/>
      <c r="P24" s="9"/>
      <c r="Q24" s="9"/>
      <c r="R24" s="4"/>
      <c r="S24" s="46"/>
      <c r="T24" s="4"/>
      <c r="U24" s="4"/>
      <c r="V24" s="4"/>
      <c r="W24" s="4"/>
      <c r="X24" s="4"/>
      <c r="Y24" s="4"/>
      <c r="Z24" s="4"/>
    </row>
    <row r="25" ht="15.75" customHeight="1">
      <c r="A25" s="8">
        <f>Kontoplan!B23</f>
        <v>3990</v>
      </c>
      <c r="B25" s="8" t="str">
        <f>Kontoplan!C23</f>
        <v>Kontingent fra BI-studenter</v>
      </c>
      <c r="C25" s="9"/>
      <c r="D25" s="9"/>
      <c r="E25" s="16">
        <f t="shared" si="1"/>
        <v>0</v>
      </c>
      <c r="F25" s="9"/>
      <c r="G25" s="9"/>
      <c r="H25" s="9"/>
      <c r="I25" s="9"/>
      <c r="J25" s="9"/>
      <c r="K25" s="9"/>
      <c r="L25" s="9"/>
      <c r="M25" s="9"/>
      <c r="N25" s="9"/>
      <c r="O25" s="9"/>
      <c r="P25" s="9"/>
      <c r="Q25" s="9"/>
      <c r="R25" s="4"/>
      <c r="S25" s="46"/>
      <c r="T25" s="4"/>
      <c r="U25" s="4"/>
      <c r="V25" s="4"/>
      <c r="W25" s="4"/>
      <c r="X25" s="4"/>
      <c r="Y25" s="4"/>
      <c r="Z25" s="4"/>
    </row>
    <row r="26" ht="15.75" customHeight="1">
      <c r="A26" s="8">
        <f>Kontoplan!B24</f>
        <v>3991</v>
      </c>
      <c r="B26" s="8" t="str">
        <f>Kontoplan!C24</f>
        <v>Støtte fra BISO</v>
      </c>
      <c r="C26" s="9"/>
      <c r="D26" s="9"/>
      <c r="E26" s="16">
        <f t="shared" si="1"/>
        <v>0</v>
      </c>
      <c r="F26" s="9"/>
      <c r="G26" s="9"/>
      <c r="H26" s="9"/>
      <c r="I26" s="9"/>
      <c r="J26" s="9"/>
      <c r="K26" s="9"/>
      <c r="L26" s="9"/>
      <c r="M26" s="9"/>
      <c r="N26" s="9"/>
      <c r="O26" s="9"/>
      <c r="P26" s="9"/>
      <c r="Q26" s="9"/>
      <c r="R26" s="4"/>
      <c r="S26" s="46"/>
      <c r="T26" s="4"/>
      <c r="U26" s="4"/>
      <c r="V26" s="4"/>
      <c r="W26" s="4"/>
      <c r="X26" s="4"/>
      <c r="Y26" s="4"/>
      <c r="Z26" s="4"/>
    </row>
    <row r="27" ht="15.75" customHeight="1">
      <c r="A27" s="8">
        <f>Kontoplan!B25</f>
        <v>3992</v>
      </c>
      <c r="B27" s="8" t="str">
        <f>Kontoplan!C25</f>
        <v>Støtte fra BI</v>
      </c>
      <c r="C27" s="9"/>
      <c r="D27" s="9"/>
      <c r="E27" s="16">
        <f t="shared" si="1"/>
        <v>0</v>
      </c>
      <c r="F27" s="9"/>
      <c r="G27" s="9"/>
      <c r="H27" s="9"/>
      <c r="I27" s="9"/>
      <c r="J27" s="9"/>
      <c r="K27" s="9"/>
      <c r="L27" s="9"/>
      <c r="M27" s="9"/>
      <c r="N27" s="9"/>
      <c r="O27" s="9"/>
      <c r="P27" s="9"/>
      <c r="Q27" s="9"/>
      <c r="R27" s="4"/>
      <c r="S27" s="46"/>
      <c r="T27" s="4"/>
      <c r="U27" s="4"/>
      <c r="V27" s="4"/>
      <c r="W27" s="4"/>
      <c r="X27" s="4"/>
      <c r="Y27" s="4"/>
      <c r="Z27" s="4"/>
    </row>
    <row r="28" ht="15.75" customHeight="1">
      <c r="A28" s="8">
        <f>Kontoplan!B26</f>
        <v>3993</v>
      </c>
      <c r="B28" s="8" t="str">
        <f>Kontoplan!C26</f>
        <v>Støtte fra Velferdstinget</v>
      </c>
      <c r="C28" s="9"/>
      <c r="D28" s="9"/>
      <c r="E28" s="16">
        <f t="shared" si="1"/>
        <v>0</v>
      </c>
      <c r="F28" s="9"/>
      <c r="G28" s="9"/>
      <c r="H28" s="9"/>
      <c r="I28" s="9"/>
      <c r="J28" s="9"/>
      <c r="K28" s="9"/>
      <c r="L28" s="9"/>
      <c r="M28" s="9"/>
      <c r="N28" s="9"/>
      <c r="O28" s="9"/>
      <c r="P28" s="9"/>
      <c r="Q28" s="9"/>
      <c r="R28" s="4"/>
      <c r="S28" s="46"/>
      <c r="T28" s="4"/>
      <c r="U28" s="4"/>
      <c r="V28" s="4"/>
      <c r="W28" s="4"/>
      <c r="X28" s="4"/>
      <c r="Y28" s="4"/>
      <c r="Z28" s="4"/>
    </row>
    <row r="29" ht="15.75" customHeight="1">
      <c r="A29" s="8">
        <f>Kontoplan!B27</f>
        <v>3994</v>
      </c>
      <c r="B29" s="8" t="str">
        <f>Kontoplan!C27</f>
        <v>Støtte fra NSI</v>
      </c>
      <c r="C29" s="9"/>
      <c r="D29" s="9"/>
      <c r="E29" s="16">
        <f t="shared" si="1"/>
        <v>0</v>
      </c>
      <c r="F29" s="9"/>
      <c r="G29" s="9"/>
      <c r="H29" s="9"/>
      <c r="I29" s="9"/>
      <c r="J29" s="9"/>
      <c r="K29" s="9"/>
      <c r="L29" s="9"/>
      <c r="M29" s="9"/>
      <c r="N29" s="9"/>
      <c r="O29" s="9"/>
      <c r="P29" s="9"/>
      <c r="Q29" s="9"/>
      <c r="R29" s="4"/>
      <c r="S29" s="46"/>
      <c r="T29" s="4"/>
      <c r="U29" s="4"/>
      <c r="V29" s="4"/>
      <c r="W29" s="4"/>
      <c r="X29" s="4"/>
      <c r="Y29" s="4"/>
      <c r="Z29" s="4"/>
    </row>
    <row r="30" ht="15.75" customHeight="1">
      <c r="A30" s="8">
        <f>Kontoplan!B28</f>
        <v>3995</v>
      </c>
      <c r="B30" s="8" t="str">
        <f>Kontoplan!C28</f>
        <v>Annen støtte</v>
      </c>
      <c r="C30" s="9"/>
      <c r="D30" s="9"/>
      <c r="E30" s="16">
        <f t="shared" si="1"/>
        <v>0</v>
      </c>
      <c r="F30" s="9"/>
      <c r="G30" s="9"/>
      <c r="H30" s="9"/>
      <c r="I30" s="9"/>
      <c r="J30" s="9"/>
      <c r="K30" s="9"/>
      <c r="L30" s="9"/>
      <c r="M30" s="9"/>
      <c r="N30" s="9"/>
      <c r="O30" s="9"/>
      <c r="P30" s="9"/>
      <c r="Q30" s="9"/>
      <c r="R30" s="4"/>
      <c r="S30" s="46"/>
      <c r="T30" s="4"/>
      <c r="U30" s="4"/>
      <c r="V30" s="4"/>
      <c r="W30" s="4"/>
      <c r="X30" s="4"/>
      <c r="Y30" s="4"/>
      <c r="Z30" s="4"/>
    </row>
    <row r="31" ht="15.75" customHeight="1">
      <c r="A31" s="4"/>
      <c r="B31" s="4"/>
      <c r="C31" s="12"/>
      <c r="D31" s="12"/>
      <c r="E31" s="12"/>
      <c r="F31" s="12"/>
      <c r="G31" s="12"/>
      <c r="H31" s="12"/>
      <c r="I31" s="12"/>
      <c r="J31" s="12"/>
      <c r="K31" s="12"/>
      <c r="L31" s="12"/>
      <c r="M31" s="12"/>
      <c r="N31" s="12"/>
      <c r="O31" s="12"/>
      <c r="P31" s="12"/>
      <c r="Q31" s="12"/>
      <c r="R31" s="4"/>
      <c r="S31" s="4"/>
      <c r="T31" s="4"/>
      <c r="U31" s="4"/>
      <c r="V31" s="4"/>
      <c r="W31" s="4"/>
      <c r="X31" s="4"/>
      <c r="Y31" s="4"/>
      <c r="Z31" s="4"/>
    </row>
    <row r="32" ht="15.75" customHeight="1">
      <c r="A32" s="13" t="s">
        <v>30</v>
      </c>
      <c r="B32" s="14"/>
      <c r="C32" s="15">
        <f t="shared" ref="C32:Q32" si="2">SUM(C13:C31)</f>
        <v>0</v>
      </c>
      <c r="D32" s="15">
        <f t="shared" si="2"/>
        <v>0</v>
      </c>
      <c r="E32" s="16">
        <f t="shared" si="2"/>
        <v>0</v>
      </c>
      <c r="F32" s="15">
        <f t="shared" si="2"/>
        <v>0</v>
      </c>
      <c r="G32" s="15">
        <f t="shared" si="2"/>
        <v>0</v>
      </c>
      <c r="H32" s="15">
        <f t="shared" si="2"/>
        <v>0</v>
      </c>
      <c r="I32" s="15">
        <f t="shared" si="2"/>
        <v>0</v>
      </c>
      <c r="J32" s="15">
        <f t="shared" si="2"/>
        <v>0</v>
      </c>
      <c r="K32" s="15">
        <f t="shared" si="2"/>
        <v>0</v>
      </c>
      <c r="L32" s="15">
        <f t="shared" si="2"/>
        <v>0</v>
      </c>
      <c r="M32" s="15">
        <f t="shared" si="2"/>
        <v>0</v>
      </c>
      <c r="N32" s="15">
        <f t="shared" si="2"/>
        <v>0</v>
      </c>
      <c r="O32" s="15">
        <f t="shared" si="2"/>
        <v>0</v>
      </c>
      <c r="P32" s="15">
        <f t="shared" si="2"/>
        <v>0</v>
      </c>
      <c r="Q32" s="15">
        <f t="shared" si="2"/>
        <v>0</v>
      </c>
      <c r="R32" s="4"/>
      <c r="S32" s="46"/>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5" t="s">
        <v>31</v>
      </c>
      <c r="B36" s="2"/>
      <c r="C36" s="2"/>
      <c r="D36" s="2"/>
      <c r="E36" s="2"/>
      <c r="F36" s="2"/>
      <c r="G36" s="2"/>
      <c r="H36" s="2"/>
      <c r="I36" s="2"/>
      <c r="J36" s="2"/>
      <c r="K36" s="2"/>
      <c r="L36" s="2"/>
      <c r="M36" s="2"/>
      <c r="N36" s="2"/>
      <c r="O36" s="2"/>
      <c r="P36" s="2"/>
      <c r="Q36" s="2"/>
      <c r="R36" s="2"/>
      <c r="S36" s="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6" t="s">
        <v>3</v>
      </c>
      <c r="B38" s="6" t="s">
        <v>4</v>
      </c>
      <c r="C38" s="6" t="s">
        <v>5</v>
      </c>
      <c r="D38" s="6" t="s">
        <v>6</v>
      </c>
      <c r="E38" s="7" t="s">
        <v>7</v>
      </c>
      <c r="F38" s="6" t="s">
        <v>172</v>
      </c>
      <c r="G38" s="6" t="s">
        <v>173</v>
      </c>
      <c r="H38" s="6" t="s">
        <v>174</v>
      </c>
      <c r="I38" s="6" t="s">
        <v>175</v>
      </c>
      <c r="J38" s="6" t="s">
        <v>176</v>
      </c>
      <c r="K38" s="6" t="s">
        <v>177</v>
      </c>
      <c r="L38" s="6" t="s">
        <v>178</v>
      </c>
      <c r="M38" s="6" t="s">
        <v>179</v>
      </c>
      <c r="N38" s="6" t="s">
        <v>180</v>
      </c>
      <c r="O38" s="6" t="s">
        <v>181</v>
      </c>
      <c r="P38" s="6" t="s">
        <v>182</v>
      </c>
      <c r="Q38" s="6" t="s">
        <v>183</v>
      </c>
      <c r="R38" s="45"/>
      <c r="S38" s="6" t="s">
        <v>184</v>
      </c>
      <c r="T38" s="4"/>
      <c r="U38" s="4"/>
      <c r="V38" s="4"/>
      <c r="W38" s="4"/>
      <c r="X38" s="4"/>
      <c r="Y38" s="4"/>
      <c r="Z38" s="4"/>
    </row>
    <row r="39" ht="15.75" customHeight="1">
      <c r="A39" s="8">
        <f>Kontoplan!B29</f>
        <v>5910</v>
      </c>
      <c r="B39" s="8" t="str">
        <f>Kontoplan!C29</f>
        <v>Lunsjkort</v>
      </c>
      <c r="C39" s="9"/>
      <c r="D39" s="9"/>
      <c r="E39" s="16">
        <f t="shared" ref="E39:E70" si="3">SUM(F39:Q39)</f>
        <v>0</v>
      </c>
      <c r="F39" s="9"/>
      <c r="G39" s="9"/>
      <c r="H39" s="9"/>
      <c r="I39" s="9"/>
      <c r="J39" s="9"/>
      <c r="K39" s="9"/>
      <c r="L39" s="9"/>
      <c r="M39" s="9"/>
      <c r="N39" s="9"/>
      <c r="O39" s="9"/>
      <c r="P39" s="9"/>
      <c r="Q39" s="9"/>
      <c r="R39" s="4"/>
      <c r="S39" s="46"/>
      <c r="T39" s="4"/>
      <c r="U39" s="4"/>
      <c r="V39" s="4"/>
      <c r="W39" s="4"/>
      <c r="X39" s="4"/>
      <c r="Y39" s="4"/>
      <c r="Z39" s="4"/>
    </row>
    <row r="40" ht="15.75" customHeight="1">
      <c r="A40" s="8">
        <f>Kontoplan!B30</f>
        <v>5995</v>
      </c>
      <c r="B40" s="8" t="str">
        <f>Kontoplan!C30</f>
        <v>Styrekostnader</v>
      </c>
      <c r="C40" s="9"/>
      <c r="D40" s="9"/>
      <c r="E40" s="16">
        <f t="shared" si="3"/>
        <v>0</v>
      </c>
      <c r="F40" s="9"/>
      <c r="G40" s="9"/>
      <c r="H40" s="9"/>
      <c r="I40" s="9"/>
      <c r="J40" s="9"/>
      <c r="K40" s="9"/>
      <c r="L40" s="9"/>
      <c r="M40" s="9"/>
      <c r="N40" s="9"/>
      <c r="O40" s="9"/>
      <c r="P40" s="9"/>
      <c r="Q40" s="9"/>
      <c r="R40" s="4"/>
      <c r="S40" s="46"/>
      <c r="T40" s="4"/>
      <c r="U40" s="4"/>
      <c r="V40" s="4"/>
      <c r="W40" s="4"/>
      <c r="X40" s="4"/>
      <c r="Y40" s="4"/>
      <c r="Z40" s="4"/>
    </row>
    <row r="41" ht="15.75" customHeight="1">
      <c r="A41" s="8">
        <f>Kontoplan!B31</f>
        <v>6480</v>
      </c>
      <c r="B41" s="8" t="str">
        <f>Kontoplan!C31</f>
        <v>Leiekostnad idrett</v>
      </c>
      <c r="C41" s="9"/>
      <c r="D41" s="9"/>
      <c r="E41" s="16">
        <f t="shared" si="3"/>
        <v>0</v>
      </c>
      <c r="F41" s="9"/>
      <c r="G41" s="9"/>
      <c r="H41" s="9"/>
      <c r="I41" s="9"/>
      <c r="J41" s="9"/>
      <c r="K41" s="9"/>
      <c r="L41" s="9"/>
      <c r="M41" s="9"/>
      <c r="N41" s="9"/>
      <c r="O41" s="9"/>
      <c r="P41" s="9"/>
      <c r="Q41" s="9"/>
      <c r="R41" s="4"/>
      <c r="S41" s="46"/>
      <c r="T41" s="4"/>
      <c r="U41" s="4"/>
      <c r="V41" s="4"/>
      <c r="W41" s="4"/>
      <c r="X41" s="4"/>
      <c r="Y41" s="4"/>
      <c r="Z41" s="4"/>
    </row>
    <row r="42" ht="15.75" customHeight="1">
      <c r="A42" s="8">
        <f>Kontoplan!B32</f>
        <v>6490</v>
      </c>
      <c r="B42" s="8" t="str">
        <f>Kontoplan!C32</f>
        <v>Leiekostnad annen</v>
      </c>
      <c r="C42" s="9"/>
      <c r="D42" s="9"/>
      <c r="E42" s="16">
        <f t="shared" si="3"/>
        <v>0</v>
      </c>
      <c r="F42" s="9"/>
      <c r="G42" s="9"/>
      <c r="H42" s="9"/>
      <c r="I42" s="9"/>
      <c r="J42" s="9"/>
      <c r="K42" s="9"/>
      <c r="L42" s="9"/>
      <c r="M42" s="9"/>
      <c r="N42" s="9"/>
      <c r="O42" s="9"/>
      <c r="P42" s="9"/>
      <c r="Q42" s="9"/>
      <c r="R42" s="4"/>
      <c r="S42" s="46"/>
      <c r="T42" s="4"/>
      <c r="U42" s="4"/>
      <c r="V42" s="4"/>
      <c r="W42" s="4"/>
      <c r="X42" s="4"/>
      <c r="Y42" s="4"/>
      <c r="Z42" s="4"/>
    </row>
    <row r="43" ht="15.75" customHeight="1">
      <c r="A43" s="8">
        <f>Kontoplan!B33</f>
        <v>6540</v>
      </c>
      <c r="B43" s="8" t="str">
        <f>Kontoplan!C33</f>
        <v>Idrettsutstyr</v>
      </c>
      <c r="C43" s="9"/>
      <c r="D43" s="9"/>
      <c r="E43" s="16">
        <f t="shared" si="3"/>
        <v>0</v>
      </c>
      <c r="F43" s="9"/>
      <c r="G43" s="9"/>
      <c r="H43" s="9"/>
      <c r="I43" s="9"/>
      <c r="J43" s="9"/>
      <c r="K43" s="9"/>
      <c r="L43" s="9"/>
      <c r="M43" s="9"/>
      <c r="N43" s="9"/>
      <c r="O43" s="9"/>
      <c r="P43" s="9"/>
      <c r="Q43" s="9"/>
      <c r="R43" s="4"/>
      <c r="S43" s="46"/>
      <c r="T43" s="4"/>
      <c r="U43" s="4"/>
      <c r="V43" s="4"/>
      <c r="W43" s="4"/>
      <c r="X43" s="4"/>
      <c r="Y43" s="4"/>
      <c r="Z43" s="4"/>
    </row>
    <row r="44" ht="15.75" customHeight="1">
      <c r="A44" s="8">
        <f>Kontoplan!B34</f>
        <v>6550</v>
      </c>
      <c r="B44" s="8" t="str">
        <f>Kontoplan!C34</f>
        <v>Driftsmateriale</v>
      </c>
      <c r="C44" s="9"/>
      <c r="D44" s="9"/>
      <c r="E44" s="16">
        <f t="shared" si="3"/>
        <v>0</v>
      </c>
      <c r="F44" s="9"/>
      <c r="G44" s="9"/>
      <c r="H44" s="9"/>
      <c r="I44" s="9"/>
      <c r="J44" s="9"/>
      <c r="K44" s="9"/>
      <c r="L44" s="9"/>
      <c r="M44" s="9"/>
      <c r="N44" s="9"/>
      <c r="O44" s="9"/>
      <c r="P44" s="9"/>
      <c r="Q44" s="9"/>
      <c r="R44" s="4"/>
      <c r="S44" s="46"/>
      <c r="T44" s="4"/>
      <c r="U44" s="4"/>
      <c r="V44" s="4"/>
      <c r="W44" s="4"/>
      <c r="X44" s="4"/>
      <c r="Y44" s="4"/>
      <c r="Z44" s="4"/>
    </row>
    <row r="45" ht="15.75" customHeight="1">
      <c r="A45" s="8">
        <f>Kontoplan!B35</f>
        <v>6555</v>
      </c>
      <c r="B45" s="8" t="str">
        <f>Kontoplan!C35</f>
        <v>Andre driftskostnader</v>
      </c>
      <c r="C45" s="9"/>
      <c r="D45" s="9"/>
      <c r="E45" s="16">
        <f t="shared" si="3"/>
        <v>0</v>
      </c>
      <c r="F45" s="9"/>
      <c r="G45" s="9"/>
      <c r="H45" s="9"/>
      <c r="I45" s="9"/>
      <c r="J45" s="9"/>
      <c r="K45" s="9"/>
      <c r="L45" s="9"/>
      <c r="M45" s="9"/>
      <c r="N45" s="9"/>
      <c r="O45" s="9"/>
      <c r="P45" s="9"/>
      <c r="Q45" s="9"/>
      <c r="R45" s="4"/>
      <c r="S45" s="46"/>
      <c r="T45" s="4"/>
      <c r="U45" s="4"/>
      <c r="V45" s="4"/>
      <c r="W45" s="4"/>
      <c r="X45" s="4"/>
      <c r="Y45" s="4"/>
      <c r="Z45" s="4"/>
    </row>
    <row r="46" ht="15.75" customHeight="1">
      <c r="A46" s="8">
        <f>Kontoplan!B36</f>
        <v>6571</v>
      </c>
      <c r="B46" s="8" t="str">
        <f>Kontoplan!C36</f>
        <v>Drakter</v>
      </c>
      <c r="C46" s="9"/>
      <c r="D46" s="9"/>
      <c r="E46" s="16">
        <f t="shared" si="3"/>
        <v>0</v>
      </c>
      <c r="F46" s="9"/>
      <c r="G46" s="9"/>
      <c r="H46" s="9"/>
      <c r="I46" s="9"/>
      <c r="J46" s="9"/>
      <c r="K46" s="9"/>
      <c r="L46" s="9"/>
      <c r="M46" s="9"/>
      <c r="N46" s="9"/>
      <c r="O46" s="9"/>
      <c r="P46" s="9"/>
      <c r="Q46" s="9"/>
      <c r="R46" s="4"/>
      <c r="S46" s="46"/>
      <c r="T46" s="4"/>
      <c r="U46" s="4"/>
      <c r="V46" s="4"/>
      <c r="W46" s="4"/>
      <c r="X46" s="4"/>
      <c r="Y46" s="4"/>
      <c r="Z46" s="4"/>
    </row>
    <row r="47" ht="15.75" customHeight="1">
      <c r="A47" s="8">
        <f>Kontoplan!B37</f>
        <v>6572</v>
      </c>
      <c r="B47" s="8" t="str">
        <f>Kontoplan!C37</f>
        <v>Annet klær</v>
      </c>
      <c r="C47" s="9"/>
      <c r="D47" s="9"/>
      <c r="E47" s="16">
        <f t="shared" si="3"/>
        <v>0</v>
      </c>
      <c r="F47" s="9"/>
      <c r="G47" s="9"/>
      <c r="H47" s="9"/>
      <c r="I47" s="9"/>
      <c r="J47" s="9"/>
      <c r="K47" s="9"/>
      <c r="L47" s="9"/>
      <c r="M47" s="9"/>
      <c r="N47" s="9"/>
      <c r="O47" s="9"/>
      <c r="P47" s="9"/>
      <c r="Q47" s="9"/>
      <c r="R47" s="4"/>
      <c r="S47" s="46"/>
      <c r="T47" s="4"/>
      <c r="U47" s="4"/>
      <c r="V47" s="4"/>
      <c r="W47" s="4"/>
      <c r="X47" s="4"/>
      <c r="Y47" s="4"/>
      <c r="Z47" s="4"/>
    </row>
    <row r="48" ht="15.75" customHeight="1">
      <c r="A48" s="8">
        <f>Kontoplan!B38</f>
        <v>6620</v>
      </c>
      <c r="B48" s="8" t="str">
        <f>Kontoplan!C38</f>
        <v>Reparasjon og vedlikehold</v>
      </c>
      <c r="C48" s="9"/>
      <c r="D48" s="9"/>
      <c r="E48" s="16">
        <f t="shared" si="3"/>
        <v>0</v>
      </c>
      <c r="F48" s="9"/>
      <c r="G48" s="9"/>
      <c r="H48" s="9"/>
      <c r="I48" s="9"/>
      <c r="J48" s="9"/>
      <c r="K48" s="9"/>
      <c r="L48" s="9"/>
      <c r="M48" s="9"/>
      <c r="N48" s="9"/>
      <c r="O48" s="9"/>
      <c r="P48" s="9"/>
      <c r="Q48" s="9"/>
      <c r="R48" s="4"/>
      <c r="S48" s="46"/>
      <c r="T48" s="4"/>
      <c r="U48" s="4"/>
      <c r="V48" s="4"/>
      <c r="W48" s="4"/>
      <c r="X48" s="4"/>
      <c r="Y48" s="4"/>
      <c r="Z48" s="4"/>
    </row>
    <row r="49" ht="15.75" customHeight="1">
      <c r="A49" s="8">
        <f>Kontoplan!B39</f>
        <v>6705</v>
      </c>
      <c r="B49" s="8" t="str">
        <f>Kontoplan!C39</f>
        <v>Regnskapshonorar</v>
      </c>
      <c r="C49" s="9"/>
      <c r="D49" s="9"/>
      <c r="E49" s="16">
        <f t="shared" si="3"/>
        <v>0</v>
      </c>
      <c r="F49" s="9"/>
      <c r="G49" s="9"/>
      <c r="H49" s="9"/>
      <c r="I49" s="9"/>
      <c r="J49" s="9"/>
      <c r="K49" s="9"/>
      <c r="L49" s="9"/>
      <c r="M49" s="9"/>
      <c r="N49" s="9"/>
      <c r="O49" s="9"/>
      <c r="P49" s="9"/>
      <c r="Q49" s="9"/>
      <c r="R49" s="4"/>
      <c r="S49" s="46"/>
      <c r="T49" s="4"/>
      <c r="U49" s="4"/>
      <c r="V49" s="4"/>
      <c r="W49" s="4"/>
      <c r="X49" s="4"/>
      <c r="Y49" s="4"/>
      <c r="Z49" s="4"/>
    </row>
    <row r="50" ht="15.75" customHeight="1">
      <c r="A50" s="8">
        <f>Kontoplan!B40</f>
        <v>6710</v>
      </c>
      <c r="B50" s="8" t="str">
        <f>Kontoplan!C40</f>
        <v>Dommerhonorar</v>
      </c>
      <c r="C50" s="9"/>
      <c r="D50" s="9"/>
      <c r="E50" s="16">
        <f t="shared" si="3"/>
        <v>0</v>
      </c>
      <c r="F50" s="9"/>
      <c r="G50" s="9"/>
      <c r="H50" s="9"/>
      <c r="I50" s="9"/>
      <c r="J50" s="9"/>
      <c r="K50" s="9"/>
      <c r="L50" s="9"/>
      <c r="M50" s="9"/>
      <c r="N50" s="9"/>
      <c r="O50" s="9"/>
      <c r="P50" s="9"/>
      <c r="Q50" s="9"/>
      <c r="R50" s="4"/>
      <c r="S50" s="46"/>
      <c r="T50" s="4"/>
      <c r="U50" s="4"/>
      <c r="V50" s="4"/>
      <c r="W50" s="4"/>
      <c r="X50" s="4"/>
      <c r="Y50" s="4"/>
      <c r="Z50" s="4"/>
    </row>
    <row r="51" ht="15.75" customHeight="1">
      <c r="A51" s="8">
        <f>Kontoplan!B41</f>
        <v>6711</v>
      </c>
      <c r="B51" s="8" t="str">
        <f>Kontoplan!C41</f>
        <v>Trenerhonorar</v>
      </c>
      <c r="C51" s="9"/>
      <c r="D51" s="9"/>
      <c r="E51" s="16">
        <f t="shared" si="3"/>
        <v>0</v>
      </c>
      <c r="F51" s="9"/>
      <c r="G51" s="9"/>
      <c r="H51" s="9"/>
      <c r="I51" s="9"/>
      <c r="J51" s="9"/>
      <c r="K51" s="9"/>
      <c r="L51" s="9"/>
      <c r="M51" s="9"/>
      <c r="N51" s="9"/>
      <c r="O51" s="9"/>
      <c r="P51" s="9"/>
      <c r="Q51" s="9"/>
      <c r="R51" s="4"/>
      <c r="S51" s="46"/>
      <c r="T51" s="4"/>
      <c r="U51" s="4"/>
      <c r="V51" s="4"/>
      <c r="W51" s="4"/>
      <c r="X51" s="4"/>
      <c r="Y51" s="4"/>
      <c r="Z51" s="4"/>
    </row>
    <row r="52" ht="15.75" customHeight="1">
      <c r="A52" s="8">
        <f>Kontoplan!B42</f>
        <v>6800</v>
      </c>
      <c r="B52" s="8" t="str">
        <f>Kontoplan!C42</f>
        <v>Kontorrekvisita</v>
      </c>
      <c r="C52" s="9"/>
      <c r="D52" s="9"/>
      <c r="E52" s="16">
        <f t="shared" si="3"/>
        <v>0</v>
      </c>
      <c r="F52" s="9"/>
      <c r="G52" s="9"/>
      <c r="H52" s="9"/>
      <c r="I52" s="9"/>
      <c r="J52" s="9"/>
      <c r="K52" s="9"/>
      <c r="L52" s="9"/>
      <c r="M52" s="9"/>
      <c r="N52" s="9"/>
      <c r="O52" s="9"/>
      <c r="P52" s="9"/>
      <c r="Q52" s="9"/>
      <c r="R52" s="4"/>
      <c r="S52" s="46"/>
      <c r="T52" s="4"/>
      <c r="U52" s="4"/>
      <c r="V52" s="4"/>
      <c r="W52" s="4"/>
      <c r="X52" s="4"/>
      <c r="Y52" s="4"/>
      <c r="Z52" s="4"/>
    </row>
    <row r="53" ht="15.75" customHeight="1">
      <c r="A53" s="8">
        <f>Kontoplan!B43</f>
        <v>6810</v>
      </c>
      <c r="B53" s="8" t="str">
        <f>Kontoplan!C43</f>
        <v>Datakostnad</v>
      </c>
      <c r="C53" s="9"/>
      <c r="D53" s="9"/>
      <c r="E53" s="16">
        <f t="shared" si="3"/>
        <v>0</v>
      </c>
      <c r="F53" s="9"/>
      <c r="G53" s="9"/>
      <c r="H53" s="9"/>
      <c r="I53" s="9"/>
      <c r="J53" s="9"/>
      <c r="K53" s="9"/>
      <c r="L53" s="9"/>
      <c r="M53" s="9"/>
      <c r="N53" s="9"/>
      <c r="O53" s="9"/>
      <c r="P53" s="9"/>
      <c r="Q53" s="9"/>
      <c r="R53" s="4"/>
      <c r="S53" s="46"/>
      <c r="T53" s="4"/>
      <c r="U53" s="4"/>
      <c r="V53" s="4"/>
      <c r="W53" s="4"/>
      <c r="X53" s="4"/>
      <c r="Y53" s="4"/>
      <c r="Z53" s="4"/>
    </row>
    <row r="54" ht="15.75" customHeight="1">
      <c r="A54" s="8">
        <f>Kontoplan!B44</f>
        <v>6860</v>
      </c>
      <c r="B54" s="8" t="str">
        <f>Kontoplan!C44</f>
        <v>Møte, kurs, oppdatering o.l</v>
      </c>
      <c r="C54" s="9"/>
      <c r="D54" s="9"/>
      <c r="E54" s="16">
        <f t="shared" si="3"/>
        <v>0</v>
      </c>
      <c r="F54" s="9"/>
      <c r="G54" s="9"/>
      <c r="H54" s="9"/>
      <c r="I54" s="9"/>
      <c r="J54" s="9"/>
      <c r="K54" s="9"/>
      <c r="L54" s="9"/>
      <c r="M54" s="9"/>
      <c r="N54" s="9"/>
      <c r="O54" s="9"/>
      <c r="P54" s="9"/>
      <c r="Q54" s="9"/>
      <c r="R54" s="4"/>
      <c r="S54" s="46"/>
      <c r="T54" s="4"/>
      <c r="U54" s="4"/>
      <c r="V54" s="4"/>
      <c r="W54" s="4"/>
      <c r="X54" s="4"/>
      <c r="Y54" s="4"/>
      <c r="Z54" s="4"/>
    </row>
    <row r="55" ht="15.75" customHeight="1">
      <c r="A55" s="8">
        <f>Kontoplan!B45</f>
        <v>6900</v>
      </c>
      <c r="B55" s="8" t="str">
        <f>Kontoplan!C45</f>
        <v>Mobil</v>
      </c>
      <c r="C55" s="9"/>
      <c r="D55" s="9"/>
      <c r="E55" s="16">
        <f t="shared" si="3"/>
        <v>0</v>
      </c>
      <c r="F55" s="9"/>
      <c r="G55" s="9"/>
      <c r="H55" s="9"/>
      <c r="I55" s="9"/>
      <c r="J55" s="9"/>
      <c r="K55" s="9"/>
      <c r="L55" s="9"/>
      <c r="M55" s="9"/>
      <c r="N55" s="9"/>
      <c r="O55" s="9"/>
      <c r="P55" s="9"/>
      <c r="Q55" s="9"/>
      <c r="R55" s="4"/>
      <c r="S55" s="46"/>
      <c r="T55" s="4"/>
      <c r="U55" s="4"/>
      <c r="V55" s="4"/>
      <c r="W55" s="4"/>
      <c r="X55" s="4"/>
      <c r="Y55" s="4"/>
      <c r="Z55" s="4"/>
    </row>
    <row r="56" ht="15.75" customHeight="1">
      <c r="A56" s="8">
        <f>Kontoplan!B46</f>
        <v>7140</v>
      </c>
      <c r="B56" s="8" t="str">
        <f>Kontoplan!C46</f>
        <v>Reisekostnad idrett</v>
      </c>
      <c r="C56" s="9"/>
      <c r="D56" s="9"/>
      <c r="E56" s="16">
        <f t="shared" si="3"/>
        <v>0</v>
      </c>
      <c r="F56" s="9"/>
      <c r="G56" s="9"/>
      <c r="H56" s="9"/>
      <c r="I56" s="9"/>
      <c r="J56" s="9"/>
      <c r="K56" s="9"/>
      <c r="L56" s="9"/>
      <c r="M56" s="9"/>
      <c r="N56" s="9"/>
      <c r="O56" s="9"/>
      <c r="P56" s="9"/>
      <c r="Q56" s="9"/>
      <c r="R56" s="4"/>
      <c r="S56" s="46"/>
      <c r="T56" s="4"/>
      <c r="U56" s="4"/>
      <c r="V56" s="4"/>
      <c r="W56" s="4"/>
      <c r="X56" s="4"/>
      <c r="Y56" s="4"/>
      <c r="Z56" s="4"/>
    </row>
    <row r="57" ht="15.75" customHeight="1">
      <c r="A57" s="8">
        <f>Kontoplan!B47</f>
        <v>7141</v>
      </c>
      <c r="B57" s="8" t="str">
        <f>Kontoplan!C47</f>
        <v>Reisekostnad annet</v>
      </c>
      <c r="C57" s="9"/>
      <c r="D57" s="9"/>
      <c r="E57" s="16">
        <f t="shared" si="3"/>
        <v>0</v>
      </c>
      <c r="F57" s="9"/>
      <c r="G57" s="9"/>
      <c r="H57" s="9"/>
      <c r="I57" s="9"/>
      <c r="J57" s="9"/>
      <c r="K57" s="9"/>
      <c r="L57" s="9"/>
      <c r="M57" s="9"/>
      <c r="N57" s="9"/>
      <c r="O57" s="9"/>
      <c r="P57" s="9"/>
      <c r="Q57" s="9"/>
      <c r="R57" s="4"/>
      <c r="S57" s="46"/>
      <c r="T57" s="4"/>
      <c r="U57" s="4"/>
      <c r="V57" s="4"/>
      <c r="W57" s="4"/>
      <c r="X57" s="4"/>
      <c r="Y57" s="4"/>
      <c r="Z57" s="4"/>
    </row>
    <row r="58" ht="15.75" customHeight="1">
      <c r="A58" s="8">
        <f>Kontoplan!B48</f>
        <v>7310</v>
      </c>
      <c r="B58" s="8" t="str">
        <f>Kontoplan!C48</f>
        <v>Arrangement, idrett</v>
      </c>
      <c r="C58" s="9"/>
      <c r="D58" s="9"/>
      <c r="E58" s="16">
        <f t="shared" si="3"/>
        <v>0</v>
      </c>
      <c r="F58" s="9"/>
      <c r="G58" s="9"/>
      <c r="H58" s="9"/>
      <c r="I58" s="9"/>
      <c r="J58" s="9"/>
      <c r="K58" s="9"/>
      <c r="L58" s="9"/>
      <c r="M58" s="9"/>
      <c r="N58" s="9"/>
      <c r="O58" s="9"/>
      <c r="P58" s="9"/>
      <c r="Q58" s="9"/>
      <c r="R58" s="4"/>
      <c r="S58" s="46"/>
      <c r="T58" s="4"/>
      <c r="U58" s="4"/>
      <c r="V58" s="4"/>
      <c r="W58" s="4"/>
      <c r="X58" s="4"/>
      <c r="Y58" s="4"/>
      <c r="Z58" s="4"/>
    </row>
    <row r="59" ht="15.75" customHeight="1">
      <c r="A59" s="8">
        <f>Kontoplan!B49</f>
        <v>7315</v>
      </c>
      <c r="B59" s="8" t="str">
        <f>Kontoplan!C49</f>
        <v>Arrangement, ikke idrett</v>
      </c>
      <c r="C59" s="9"/>
      <c r="D59" s="9"/>
      <c r="E59" s="16">
        <f t="shared" si="3"/>
        <v>0</v>
      </c>
      <c r="F59" s="9"/>
      <c r="G59" s="9"/>
      <c r="H59" s="9"/>
      <c r="I59" s="9"/>
      <c r="J59" s="9"/>
      <c r="K59" s="9"/>
      <c r="L59" s="9"/>
      <c r="M59" s="9"/>
      <c r="N59" s="9"/>
      <c r="O59" s="9"/>
      <c r="P59" s="9"/>
      <c r="Q59" s="9"/>
      <c r="R59" s="4"/>
      <c r="S59" s="46"/>
      <c r="T59" s="4"/>
      <c r="U59" s="4"/>
      <c r="V59" s="4"/>
      <c r="W59" s="4"/>
      <c r="X59" s="4"/>
      <c r="Y59" s="4"/>
      <c r="Z59" s="4"/>
    </row>
    <row r="60" ht="15.75" customHeight="1">
      <c r="A60" s="8">
        <f>Kontoplan!B50</f>
        <v>7320</v>
      </c>
      <c r="B60" s="8" t="str">
        <f>Kontoplan!C50</f>
        <v>Markedsføring</v>
      </c>
      <c r="C60" s="9"/>
      <c r="D60" s="9"/>
      <c r="E60" s="16">
        <f t="shared" si="3"/>
        <v>0</v>
      </c>
      <c r="F60" s="9"/>
      <c r="G60" s="9"/>
      <c r="H60" s="9"/>
      <c r="I60" s="9"/>
      <c r="J60" s="9"/>
      <c r="K60" s="9"/>
      <c r="L60" s="9"/>
      <c r="M60" s="9"/>
      <c r="N60" s="9"/>
      <c r="O60" s="9"/>
      <c r="P60" s="9"/>
      <c r="Q60" s="9"/>
      <c r="R60" s="4"/>
      <c r="S60" s="46"/>
      <c r="T60" s="4"/>
      <c r="U60" s="4"/>
      <c r="V60" s="4"/>
      <c r="W60" s="4"/>
      <c r="X60" s="4"/>
      <c r="Y60" s="4"/>
      <c r="Z60" s="4"/>
    </row>
    <row r="61" ht="15.75" customHeight="1">
      <c r="A61" s="8">
        <f>Kontoplan!B51</f>
        <v>7350</v>
      </c>
      <c r="B61" s="8" t="str">
        <f>Kontoplan!C51</f>
        <v>Representasjon</v>
      </c>
      <c r="C61" s="9"/>
      <c r="D61" s="9"/>
      <c r="E61" s="16">
        <f t="shared" si="3"/>
        <v>0</v>
      </c>
      <c r="F61" s="9"/>
      <c r="G61" s="9"/>
      <c r="H61" s="9"/>
      <c r="I61" s="9"/>
      <c r="J61" s="9"/>
      <c r="K61" s="9"/>
      <c r="L61" s="9"/>
      <c r="M61" s="9"/>
      <c r="N61" s="9"/>
      <c r="O61" s="9"/>
      <c r="P61" s="9"/>
      <c r="Q61" s="9"/>
      <c r="R61" s="4"/>
      <c r="S61" s="46"/>
      <c r="T61" s="4"/>
      <c r="U61" s="4"/>
      <c r="V61" s="4"/>
      <c r="W61" s="4"/>
      <c r="X61" s="4"/>
      <c r="Y61" s="4"/>
      <c r="Z61" s="4"/>
    </row>
    <row r="62" ht="15.75" customHeight="1">
      <c r="A62" s="8">
        <f>Kontoplan!B52</f>
        <v>7401</v>
      </c>
      <c r="B62" s="8" t="str">
        <f>Kontoplan!C52</f>
        <v>Bot</v>
      </c>
      <c r="C62" s="9"/>
      <c r="D62" s="9"/>
      <c r="E62" s="16">
        <f t="shared" si="3"/>
        <v>0</v>
      </c>
      <c r="F62" s="9"/>
      <c r="G62" s="9"/>
      <c r="H62" s="9"/>
      <c r="I62" s="9"/>
      <c r="J62" s="9"/>
      <c r="K62" s="9"/>
      <c r="L62" s="9"/>
      <c r="M62" s="9"/>
      <c r="N62" s="9"/>
      <c r="O62" s="9"/>
      <c r="P62" s="9"/>
      <c r="Q62" s="9"/>
      <c r="R62" s="4"/>
      <c r="S62" s="46"/>
      <c r="T62" s="4"/>
      <c r="U62" s="4"/>
      <c r="V62" s="4"/>
      <c r="W62" s="4"/>
      <c r="X62" s="4"/>
      <c r="Y62" s="4"/>
      <c r="Z62" s="4"/>
    </row>
    <row r="63" ht="15.75" customHeight="1">
      <c r="A63" s="8">
        <f>Kontoplan!B53</f>
        <v>7410</v>
      </c>
      <c r="B63" s="8" t="str">
        <f>Kontoplan!C53</f>
        <v>Kontingent</v>
      </c>
      <c r="C63" s="9"/>
      <c r="D63" s="9"/>
      <c r="E63" s="16">
        <f t="shared" si="3"/>
        <v>0</v>
      </c>
      <c r="F63" s="9"/>
      <c r="G63" s="9"/>
      <c r="H63" s="9"/>
      <c r="I63" s="9"/>
      <c r="J63" s="9"/>
      <c r="K63" s="9"/>
      <c r="L63" s="9"/>
      <c r="M63" s="9"/>
      <c r="N63" s="9"/>
      <c r="O63" s="9"/>
      <c r="P63" s="9"/>
      <c r="Q63" s="9"/>
      <c r="R63" s="4"/>
      <c r="S63" s="46"/>
      <c r="T63" s="4"/>
      <c r="U63" s="4"/>
      <c r="V63" s="4"/>
      <c r="W63" s="4"/>
      <c r="X63" s="4"/>
      <c r="Y63" s="4"/>
      <c r="Z63" s="4"/>
    </row>
    <row r="64" ht="15.75" customHeight="1">
      <c r="A64" s="8">
        <f>Kontoplan!B54</f>
        <v>7430</v>
      </c>
      <c r="B64" s="8" t="str">
        <f>Kontoplan!C54</f>
        <v>Gave</v>
      </c>
      <c r="C64" s="9"/>
      <c r="D64" s="9"/>
      <c r="E64" s="16">
        <f t="shared" si="3"/>
        <v>0</v>
      </c>
      <c r="F64" s="9"/>
      <c r="G64" s="9"/>
      <c r="H64" s="9"/>
      <c r="I64" s="9"/>
      <c r="J64" s="9"/>
      <c r="K64" s="9"/>
      <c r="L64" s="9"/>
      <c r="M64" s="9"/>
      <c r="N64" s="9"/>
      <c r="O64" s="9"/>
      <c r="P64" s="9"/>
      <c r="Q64" s="9"/>
      <c r="R64" s="4"/>
      <c r="S64" s="46"/>
      <c r="T64" s="4"/>
      <c r="U64" s="4"/>
      <c r="V64" s="4"/>
      <c r="W64" s="4"/>
      <c r="X64" s="4"/>
      <c r="Y64" s="4"/>
      <c r="Z64" s="4"/>
    </row>
    <row r="65" ht="15.75" customHeight="1">
      <c r="A65" s="8">
        <f>Kontoplan!B55</f>
        <v>7500</v>
      </c>
      <c r="B65" s="8" t="str">
        <f>Kontoplan!C55</f>
        <v>Forsikringspremie</v>
      </c>
      <c r="C65" s="9"/>
      <c r="D65" s="9"/>
      <c r="E65" s="16">
        <f t="shared" si="3"/>
        <v>0</v>
      </c>
      <c r="F65" s="9"/>
      <c r="G65" s="9"/>
      <c r="H65" s="9"/>
      <c r="I65" s="9"/>
      <c r="J65" s="9"/>
      <c r="K65" s="9"/>
      <c r="L65" s="9"/>
      <c r="M65" s="9"/>
      <c r="N65" s="9"/>
      <c r="O65" s="9"/>
      <c r="P65" s="9"/>
      <c r="Q65" s="9"/>
      <c r="R65" s="4"/>
      <c r="S65" s="46"/>
      <c r="T65" s="4"/>
      <c r="U65" s="4"/>
      <c r="V65" s="4"/>
      <c r="W65" s="4"/>
      <c r="X65" s="4"/>
      <c r="Y65" s="4"/>
      <c r="Z65" s="4"/>
    </row>
    <row r="66" ht="15.75" customHeight="1">
      <c r="A66" s="8">
        <f>Kontoplan!B56</f>
        <v>7770</v>
      </c>
      <c r="B66" s="8" t="str">
        <f>Kontoplan!C56</f>
        <v>Bank og kortgebyr</v>
      </c>
      <c r="C66" s="9"/>
      <c r="D66" s="9"/>
      <c r="E66" s="16">
        <f t="shared" si="3"/>
        <v>0</v>
      </c>
      <c r="F66" s="9"/>
      <c r="G66" s="9"/>
      <c r="H66" s="9"/>
      <c r="I66" s="9"/>
      <c r="J66" s="9"/>
      <c r="K66" s="9"/>
      <c r="L66" s="9"/>
      <c r="M66" s="9"/>
      <c r="N66" s="9"/>
      <c r="O66" s="9"/>
      <c r="P66" s="9"/>
      <c r="Q66" s="9"/>
      <c r="R66" s="4"/>
      <c r="S66" s="46"/>
      <c r="T66" s="4"/>
      <c r="U66" s="4"/>
      <c r="V66" s="4"/>
      <c r="W66" s="4"/>
      <c r="X66" s="4"/>
      <c r="Y66" s="4"/>
      <c r="Z66" s="4"/>
    </row>
    <row r="67" ht="15.75" customHeight="1">
      <c r="A67" s="8">
        <f>Kontoplan!B57</f>
        <v>7791</v>
      </c>
      <c r="B67" s="8" t="str">
        <f>Kontoplan!C57</f>
        <v>Internstøtte grupper</v>
      </c>
      <c r="C67" s="9"/>
      <c r="D67" s="9"/>
      <c r="E67" s="16">
        <f t="shared" si="3"/>
        <v>0</v>
      </c>
      <c r="F67" s="9"/>
      <c r="G67" s="9"/>
      <c r="H67" s="9"/>
      <c r="I67" s="9"/>
      <c r="J67" s="9"/>
      <c r="K67" s="9"/>
      <c r="L67" s="9"/>
      <c r="M67" s="9"/>
      <c r="N67" s="9"/>
      <c r="O67" s="9"/>
      <c r="P67" s="9"/>
      <c r="Q67" s="9"/>
      <c r="R67" s="4"/>
      <c r="S67" s="46"/>
      <c r="T67" s="4"/>
      <c r="U67" s="4"/>
      <c r="V67" s="4"/>
      <c r="W67" s="4"/>
      <c r="X67" s="4"/>
      <c r="Y67" s="4"/>
      <c r="Z67" s="4"/>
    </row>
    <row r="68" ht="15.75" customHeight="1">
      <c r="A68" s="8">
        <f>Kontoplan!B58</f>
        <v>8050</v>
      </c>
      <c r="B68" s="8" t="str">
        <f>Kontoplan!C58</f>
        <v>Annen renteinntekt</v>
      </c>
      <c r="C68" s="9"/>
      <c r="D68" s="9"/>
      <c r="E68" s="16">
        <f t="shared" si="3"/>
        <v>0</v>
      </c>
      <c r="F68" s="9"/>
      <c r="G68" s="9"/>
      <c r="H68" s="9"/>
      <c r="I68" s="9"/>
      <c r="J68" s="9"/>
      <c r="K68" s="9"/>
      <c r="L68" s="9"/>
      <c r="M68" s="9"/>
      <c r="N68" s="9"/>
      <c r="O68" s="9"/>
      <c r="P68" s="9"/>
      <c r="Q68" s="9"/>
      <c r="R68" s="4"/>
      <c r="S68" s="46"/>
      <c r="T68" s="4"/>
      <c r="U68" s="4"/>
      <c r="V68" s="4"/>
      <c r="W68" s="4"/>
      <c r="X68" s="4"/>
      <c r="Y68" s="4"/>
      <c r="Z68" s="4"/>
    </row>
    <row r="69" ht="15.75" customHeight="1">
      <c r="A69" s="8">
        <f>Kontoplan!B59</f>
        <v>8150</v>
      </c>
      <c r="B69" s="8" t="str">
        <f>Kontoplan!C59</f>
        <v>Annen rentekostnad</v>
      </c>
      <c r="C69" s="9"/>
      <c r="D69" s="9"/>
      <c r="E69" s="16">
        <f t="shared" si="3"/>
        <v>0</v>
      </c>
      <c r="F69" s="9"/>
      <c r="G69" s="9"/>
      <c r="H69" s="9"/>
      <c r="I69" s="9"/>
      <c r="J69" s="9"/>
      <c r="K69" s="9"/>
      <c r="L69" s="9"/>
      <c r="M69" s="9"/>
      <c r="N69" s="9"/>
      <c r="O69" s="9"/>
      <c r="P69" s="9"/>
      <c r="Q69" s="9"/>
      <c r="R69" s="4"/>
      <c r="S69" s="46"/>
      <c r="T69" s="4"/>
      <c r="U69" s="4"/>
      <c r="V69" s="4"/>
      <c r="W69" s="4"/>
      <c r="X69" s="4"/>
      <c r="Y69" s="4"/>
      <c r="Z69" s="4"/>
    </row>
    <row r="70" ht="15.75" customHeight="1">
      <c r="A70" s="8">
        <f>Kontoplan!B60</f>
        <v>8170</v>
      </c>
      <c r="B70" s="8" t="str">
        <f>Kontoplan!C60</f>
        <v>Annen finanskostnad</v>
      </c>
      <c r="C70" s="9"/>
      <c r="D70" s="9"/>
      <c r="E70" s="16">
        <f t="shared" si="3"/>
        <v>0</v>
      </c>
      <c r="F70" s="9"/>
      <c r="G70" s="9"/>
      <c r="H70" s="9"/>
      <c r="I70" s="9"/>
      <c r="J70" s="9"/>
      <c r="K70" s="9"/>
      <c r="L70" s="9"/>
      <c r="M70" s="9"/>
      <c r="N70" s="9"/>
      <c r="O70" s="9"/>
      <c r="P70" s="9"/>
      <c r="Q70" s="9"/>
      <c r="R70" s="4"/>
      <c r="S70" s="46"/>
      <c r="T70" s="4"/>
      <c r="U70" s="4"/>
      <c r="V70" s="4"/>
      <c r="W70" s="4"/>
      <c r="X70" s="4"/>
      <c r="Y70" s="4"/>
      <c r="Z70" s="4"/>
    </row>
    <row r="71" ht="15.75" customHeight="1">
      <c r="A71" s="4"/>
      <c r="B71" s="4"/>
      <c r="C71" s="12"/>
      <c r="D71" s="12"/>
      <c r="E71" s="12"/>
      <c r="F71" s="12"/>
      <c r="G71" s="12"/>
      <c r="H71" s="12"/>
      <c r="I71" s="12"/>
      <c r="J71" s="12"/>
      <c r="K71" s="12"/>
      <c r="L71" s="12"/>
      <c r="M71" s="12"/>
      <c r="N71" s="12"/>
      <c r="O71" s="12"/>
      <c r="P71" s="12"/>
      <c r="Q71" s="12"/>
      <c r="R71" s="4"/>
      <c r="S71" s="4"/>
      <c r="T71" s="4"/>
      <c r="U71" s="4"/>
      <c r="V71" s="4"/>
      <c r="W71" s="4"/>
      <c r="X71" s="4"/>
      <c r="Y71" s="4"/>
      <c r="Z71" s="4"/>
    </row>
    <row r="72" ht="15.75" customHeight="1">
      <c r="A72" s="13" t="s">
        <v>32</v>
      </c>
      <c r="B72" s="14"/>
      <c r="C72" s="15">
        <f t="shared" ref="C72:Q72" si="4">SUM(C39:C71)</f>
        <v>0</v>
      </c>
      <c r="D72" s="15">
        <f t="shared" si="4"/>
        <v>0</v>
      </c>
      <c r="E72" s="16">
        <f t="shared" si="4"/>
        <v>0</v>
      </c>
      <c r="F72" s="15">
        <f t="shared" si="4"/>
        <v>0</v>
      </c>
      <c r="G72" s="15">
        <f t="shared" si="4"/>
        <v>0</v>
      </c>
      <c r="H72" s="15">
        <f t="shared" si="4"/>
        <v>0</v>
      </c>
      <c r="I72" s="15">
        <f t="shared" si="4"/>
        <v>0</v>
      </c>
      <c r="J72" s="15">
        <f t="shared" si="4"/>
        <v>0</v>
      </c>
      <c r="K72" s="15">
        <f t="shared" si="4"/>
        <v>0</v>
      </c>
      <c r="L72" s="15">
        <f t="shared" si="4"/>
        <v>0</v>
      </c>
      <c r="M72" s="15">
        <f t="shared" si="4"/>
        <v>0</v>
      </c>
      <c r="N72" s="15">
        <f t="shared" si="4"/>
        <v>0</v>
      </c>
      <c r="O72" s="15">
        <f t="shared" si="4"/>
        <v>0</v>
      </c>
      <c r="P72" s="15">
        <f t="shared" si="4"/>
        <v>0</v>
      </c>
      <c r="Q72" s="15">
        <f t="shared" si="4"/>
        <v>0</v>
      </c>
      <c r="R72" s="4"/>
      <c r="S72" s="46"/>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13" t="s">
        <v>33</v>
      </c>
      <c r="B74" s="14"/>
      <c r="C74" s="15">
        <f t="shared" ref="C74:Q74" si="5">C32+C72</f>
        <v>0</v>
      </c>
      <c r="D74" s="15">
        <f t="shared" si="5"/>
        <v>0</v>
      </c>
      <c r="E74" s="16">
        <f t="shared" si="5"/>
        <v>0</v>
      </c>
      <c r="F74" s="15">
        <f t="shared" si="5"/>
        <v>0</v>
      </c>
      <c r="G74" s="15">
        <f t="shared" si="5"/>
        <v>0</v>
      </c>
      <c r="H74" s="15">
        <f t="shared" si="5"/>
        <v>0</v>
      </c>
      <c r="I74" s="15">
        <f t="shared" si="5"/>
        <v>0</v>
      </c>
      <c r="J74" s="15">
        <f t="shared" si="5"/>
        <v>0</v>
      </c>
      <c r="K74" s="15">
        <f t="shared" si="5"/>
        <v>0</v>
      </c>
      <c r="L74" s="15">
        <f t="shared" si="5"/>
        <v>0</v>
      </c>
      <c r="M74" s="15">
        <f t="shared" si="5"/>
        <v>0</v>
      </c>
      <c r="N74" s="15">
        <f t="shared" si="5"/>
        <v>0</v>
      </c>
      <c r="O74" s="15">
        <f t="shared" si="5"/>
        <v>0</v>
      </c>
      <c r="P74" s="15">
        <f t="shared" si="5"/>
        <v>0</v>
      </c>
      <c r="Q74" s="15">
        <f t="shared" si="5"/>
        <v>0</v>
      </c>
      <c r="R74" s="4"/>
      <c r="S74" s="46"/>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paperSize="9" orientation="portrait"/>
  <drawing r:id="rId1"/>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D0CECE"/>
    <pageSetUpPr/>
  </sheetPr>
  <sheetViews>
    <sheetView workbookViewId="0"/>
  </sheetViews>
  <sheetFormatPr customHeight="1" defaultColWidth="11.22" defaultRowHeight="15.0"/>
  <cols>
    <col customWidth="1" min="1" max="1" width="10.78"/>
    <col customWidth="1" min="2" max="2" width="24.78"/>
    <col customWidth="1" min="3" max="5" width="12.44"/>
    <col customWidth="1" min="6" max="17" width="10.0"/>
    <col customWidth="1" min="18" max="18" width="2.67"/>
    <col customWidth="1" min="19" max="19" width="83.33"/>
    <col customWidth="1" min="20" max="26" width="10.56"/>
  </cols>
  <sheetData>
    <row r="1" ht="15.75" customHeight="1">
      <c r="A1" s="19" t="s">
        <v>171</v>
      </c>
      <c r="B1" s="20"/>
      <c r="C1" s="20"/>
      <c r="D1" s="20"/>
      <c r="E1" s="20"/>
      <c r="F1" s="20"/>
      <c r="G1" s="20"/>
      <c r="H1" s="20"/>
      <c r="I1" s="20"/>
      <c r="J1" s="20"/>
      <c r="K1" s="20"/>
      <c r="L1" s="20"/>
      <c r="M1" s="20"/>
      <c r="N1" s="20"/>
      <c r="O1" s="20"/>
      <c r="P1" s="20"/>
      <c r="Q1" s="20"/>
      <c r="R1" s="20"/>
      <c r="S1" s="20"/>
      <c r="T1" s="4"/>
      <c r="U1" s="4"/>
      <c r="V1" s="4"/>
      <c r="W1" s="4"/>
      <c r="X1" s="4"/>
      <c r="Y1" s="4"/>
      <c r="Z1" s="4"/>
    </row>
    <row r="2" ht="15.75" customHeight="1">
      <c r="A2" s="21"/>
      <c r="T2" s="4"/>
      <c r="U2" s="4"/>
      <c r="V2" s="4"/>
      <c r="W2" s="4"/>
      <c r="X2" s="4"/>
      <c r="Y2" s="4"/>
      <c r="Z2" s="4"/>
    </row>
    <row r="3" ht="15.75" customHeight="1">
      <c r="A3" s="21"/>
      <c r="T3" s="4"/>
      <c r="U3" s="4"/>
      <c r="V3" s="4"/>
      <c r="W3" s="4"/>
      <c r="X3" s="4"/>
      <c r="Y3" s="4"/>
      <c r="Z3" s="4"/>
    </row>
    <row r="4" ht="15.75" customHeight="1">
      <c r="A4" s="47" t="str">
        <f>Forside!B4</f>
        <v>BI Athletics</v>
      </c>
      <c r="B4" s="20"/>
      <c r="C4" s="20"/>
      <c r="D4" s="20"/>
      <c r="E4" s="20"/>
      <c r="F4" s="20"/>
      <c r="G4" s="20"/>
      <c r="H4" s="20"/>
      <c r="I4" s="20"/>
      <c r="J4" s="20"/>
      <c r="K4" s="20"/>
      <c r="L4" s="20"/>
      <c r="M4" s="20"/>
      <c r="N4" s="20"/>
      <c r="O4" s="20"/>
      <c r="P4" s="20"/>
      <c r="Q4" s="20"/>
      <c r="R4" s="20"/>
      <c r="S4" s="20"/>
      <c r="T4" s="4"/>
      <c r="U4" s="4"/>
      <c r="V4" s="4"/>
      <c r="W4" s="4"/>
      <c r="X4" s="4"/>
      <c r="Y4" s="4"/>
      <c r="Z4" s="4"/>
    </row>
    <row r="5" ht="15.75" customHeight="1">
      <c r="A5" s="21"/>
      <c r="T5" s="4"/>
      <c r="U5" s="4"/>
      <c r="V5" s="4"/>
      <c r="W5" s="4"/>
      <c r="X5" s="4"/>
      <c r="Y5" s="4"/>
      <c r="Z5" s="4"/>
    </row>
    <row r="6" ht="15.75" customHeight="1">
      <c r="A6" s="21"/>
      <c r="T6" s="4"/>
      <c r="U6" s="4"/>
      <c r="V6" s="4"/>
      <c r="W6" s="4"/>
      <c r="X6" s="4"/>
      <c r="Y6" s="4"/>
      <c r="Z6" s="4"/>
    </row>
    <row r="7" ht="15.75" customHeight="1">
      <c r="A7" s="48" t="s">
        <v>162</v>
      </c>
      <c r="B7" s="2"/>
      <c r="C7" s="2"/>
      <c r="D7" s="2"/>
      <c r="E7" s="2"/>
      <c r="F7" s="2"/>
      <c r="G7" s="2"/>
      <c r="H7" s="2"/>
      <c r="I7" s="2"/>
      <c r="J7" s="2"/>
      <c r="K7" s="2"/>
      <c r="L7" s="2"/>
      <c r="M7" s="2"/>
      <c r="N7" s="2"/>
      <c r="O7" s="2"/>
      <c r="P7" s="2"/>
      <c r="Q7" s="2"/>
      <c r="R7" s="2"/>
      <c r="S7" s="2"/>
      <c r="T7" s="4"/>
      <c r="U7" s="4"/>
      <c r="V7" s="4"/>
      <c r="W7" s="4"/>
      <c r="X7" s="4"/>
      <c r="Y7" s="4"/>
      <c r="Z7" s="4"/>
    </row>
    <row r="8" ht="15.75" customHeight="1">
      <c r="A8" s="49" t="str">
        <f>MID(CELL("filename",A1),FIND("]",CELL("filename",A1))+1,255)</f>
        <v>#VALUE!</v>
      </c>
      <c r="B8" s="2"/>
      <c r="C8" s="2"/>
      <c r="D8" s="2"/>
      <c r="E8" s="2"/>
      <c r="F8" s="2"/>
      <c r="G8" s="2"/>
      <c r="H8" s="2"/>
      <c r="I8" s="2"/>
      <c r="J8" s="2"/>
      <c r="K8" s="2"/>
      <c r="L8" s="2"/>
      <c r="M8" s="2"/>
      <c r="N8" s="2"/>
      <c r="O8" s="2"/>
      <c r="P8" s="2"/>
      <c r="Q8" s="2"/>
      <c r="R8" s="2"/>
      <c r="S8" s="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5" t="s">
        <v>2</v>
      </c>
      <c r="B10" s="2"/>
      <c r="C10" s="2"/>
      <c r="D10" s="2"/>
      <c r="E10" s="2"/>
      <c r="F10" s="2"/>
      <c r="G10" s="2"/>
      <c r="H10" s="2"/>
      <c r="I10" s="2"/>
      <c r="J10" s="2"/>
      <c r="K10" s="2"/>
      <c r="L10" s="2"/>
      <c r="M10" s="2"/>
      <c r="N10" s="2"/>
      <c r="O10" s="2"/>
      <c r="P10" s="2"/>
      <c r="Q10" s="2"/>
      <c r="R10" s="2"/>
      <c r="S10" s="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6" t="s">
        <v>3</v>
      </c>
      <c r="B12" s="6" t="s">
        <v>4</v>
      </c>
      <c r="C12" s="6" t="s">
        <v>5</v>
      </c>
      <c r="D12" s="6" t="s">
        <v>6</v>
      </c>
      <c r="E12" s="7" t="s">
        <v>7</v>
      </c>
      <c r="F12" s="6" t="s">
        <v>172</v>
      </c>
      <c r="G12" s="6" t="s">
        <v>173</v>
      </c>
      <c r="H12" s="6" t="s">
        <v>174</v>
      </c>
      <c r="I12" s="6" t="s">
        <v>175</v>
      </c>
      <c r="J12" s="6" t="s">
        <v>176</v>
      </c>
      <c r="K12" s="6" t="s">
        <v>177</v>
      </c>
      <c r="L12" s="6" t="s">
        <v>178</v>
      </c>
      <c r="M12" s="6" t="s">
        <v>179</v>
      </c>
      <c r="N12" s="6" t="s">
        <v>180</v>
      </c>
      <c r="O12" s="6" t="s">
        <v>181</v>
      </c>
      <c r="P12" s="6" t="s">
        <v>182</v>
      </c>
      <c r="Q12" s="6" t="s">
        <v>183</v>
      </c>
      <c r="R12" s="45"/>
      <c r="S12" s="6" t="s">
        <v>184</v>
      </c>
      <c r="T12" s="4"/>
      <c r="U12" s="4"/>
      <c r="V12" s="4"/>
      <c r="W12" s="4"/>
      <c r="X12" s="4"/>
      <c r="Y12" s="4"/>
      <c r="Z12" s="4"/>
    </row>
    <row r="13" ht="15.75" customHeight="1">
      <c r="A13" s="8">
        <f>Kontoplan!B11</f>
        <v>3000</v>
      </c>
      <c r="B13" s="8" t="str">
        <f>Kontoplan!C11</f>
        <v>Salgsinntekter, avgiftspliktig</v>
      </c>
      <c r="C13" s="9"/>
      <c r="D13" s="9"/>
      <c r="E13" s="16">
        <f t="shared" ref="E13:E30" si="1">SUM(F13:Q13)</f>
        <v>0</v>
      </c>
      <c r="F13" s="9"/>
      <c r="G13" s="9"/>
      <c r="H13" s="9"/>
      <c r="I13" s="9"/>
      <c r="J13" s="9"/>
      <c r="K13" s="9"/>
      <c r="L13" s="9"/>
      <c r="M13" s="9"/>
      <c r="N13" s="9"/>
      <c r="O13" s="9"/>
      <c r="P13" s="9"/>
      <c r="Q13" s="9"/>
      <c r="R13" s="4"/>
      <c r="S13" s="46"/>
      <c r="T13" s="4"/>
      <c r="U13" s="4"/>
      <c r="V13" s="4"/>
      <c r="W13" s="4"/>
      <c r="X13" s="4"/>
      <c r="Y13" s="4"/>
      <c r="Z13" s="4"/>
    </row>
    <row r="14" ht="15.75" customHeight="1">
      <c r="A14" s="8">
        <f>Kontoplan!B12</f>
        <v>3009</v>
      </c>
      <c r="B14" s="8" t="str">
        <f>Kontoplan!C12</f>
        <v>Sponsorinntekt</v>
      </c>
      <c r="C14" s="9"/>
      <c r="D14" s="9"/>
      <c r="E14" s="16">
        <f t="shared" si="1"/>
        <v>0</v>
      </c>
      <c r="F14" s="9"/>
      <c r="G14" s="9"/>
      <c r="H14" s="9"/>
      <c r="I14" s="9"/>
      <c r="J14" s="9"/>
      <c r="K14" s="9"/>
      <c r="L14" s="9"/>
      <c r="M14" s="9"/>
      <c r="N14" s="9"/>
      <c r="O14" s="9"/>
      <c r="P14" s="9"/>
      <c r="Q14" s="9"/>
      <c r="R14" s="4"/>
      <c r="S14" s="46"/>
      <c r="T14" s="4"/>
      <c r="U14" s="4"/>
      <c r="V14" s="4"/>
      <c r="W14" s="4"/>
      <c r="X14" s="4"/>
      <c r="Y14" s="4"/>
      <c r="Z14" s="4"/>
    </row>
    <row r="15" ht="15.75" customHeight="1">
      <c r="A15" s="8">
        <f>Kontoplan!B13</f>
        <v>3100</v>
      </c>
      <c r="B15" s="8" t="str">
        <f>Kontoplan!C13</f>
        <v>Salgsinntekter, avgiftsfri</v>
      </c>
      <c r="C15" s="9"/>
      <c r="D15" s="9"/>
      <c r="E15" s="16">
        <f t="shared" si="1"/>
        <v>0</v>
      </c>
      <c r="F15" s="9"/>
      <c r="G15" s="9"/>
      <c r="H15" s="9"/>
      <c r="I15" s="9"/>
      <c r="J15" s="9"/>
      <c r="K15" s="9"/>
      <c r="L15" s="9"/>
      <c r="M15" s="9"/>
      <c r="N15" s="9"/>
      <c r="O15" s="9"/>
      <c r="P15" s="9"/>
      <c r="Q15" s="9"/>
      <c r="R15" s="4"/>
      <c r="S15" s="46"/>
      <c r="T15" s="4"/>
      <c r="U15" s="4"/>
      <c r="V15" s="4"/>
      <c r="W15" s="4"/>
      <c r="X15" s="4"/>
      <c r="Y15" s="4"/>
      <c r="Z15" s="4"/>
    </row>
    <row r="16" ht="15.75" customHeight="1">
      <c r="A16" s="8">
        <f>Kontoplan!B14</f>
        <v>3101</v>
      </c>
      <c r="B16" s="8" t="str">
        <f>Kontoplan!C14</f>
        <v>Dugnad</v>
      </c>
      <c r="C16" s="9"/>
      <c r="D16" s="9"/>
      <c r="E16" s="16">
        <f t="shared" si="1"/>
        <v>0</v>
      </c>
      <c r="F16" s="9"/>
      <c r="G16" s="9"/>
      <c r="H16" s="9"/>
      <c r="I16" s="9"/>
      <c r="J16" s="9"/>
      <c r="K16" s="9"/>
      <c r="L16" s="9"/>
      <c r="M16" s="9"/>
      <c r="N16" s="9"/>
      <c r="O16" s="9"/>
      <c r="P16" s="9"/>
      <c r="Q16" s="9"/>
      <c r="R16" s="4"/>
      <c r="S16" s="46"/>
      <c r="T16" s="4"/>
      <c r="U16" s="4"/>
      <c r="V16" s="4"/>
      <c r="W16" s="4"/>
      <c r="X16" s="4"/>
      <c r="Y16" s="4"/>
      <c r="Z16" s="4"/>
    </row>
    <row r="17" ht="15.75" customHeight="1">
      <c r="A17" s="8">
        <f>Kontoplan!B15</f>
        <v>3410</v>
      </c>
      <c r="B17" s="8" t="str">
        <f>Kontoplan!C15</f>
        <v>Tilskudd fra Oslo Kommune</v>
      </c>
      <c r="C17" s="9"/>
      <c r="D17" s="9"/>
      <c r="E17" s="16">
        <f t="shared" si="1"/>
        <v>0</v>
      </c>
      <c r="F17" s="9"/>
      <c r="G17" s="9"/>
      <c r="H17" s="9"/>
      <c r="I17" s="9"/>
      <c r="J17" s="9"/>
      <c r="K17" s="9"/>
      <c r="L17" s="9"/>
      <c r="M17" s="9"/>
      <c r="N17" s="9"/>
      <c r="O17" s="9"/>
      <c r="P17" s="9"/>
      <c r="Q17" s="9"/>
      <c r="R17" s="4"/>
      <c r="S17" s="46"/>
      <c r="T17" s="4"/>
      <c r="U17" s="4"/>
      <c r="V17" s="4"/>
      <c r="W17" s="4"/>
      <c r="X17" s="4"/>
      <c r="Y17" s="4"/>
      <c r="Z17" s="4"/>
    </row>
    <row r="18" ht="15.75" customHeight="1">
      <c r="A18" s="8">
        <f>Kontoplan!B16</f>
        <v>3420</v>
      </c>
      <c r="B18" s="8" t="str">
        <f>Kontoplan!C16</f>
        <v>Momskompensasjon</v>
      </c>
      <c r="C18" s="9"/>
      <c r="D18" s="9"/>
      <c r="E18" s="16">
        <f t="shared" si="1"/>
        <v>0</v>
      </c>
      <c r="F18" s="9"/>
      <c r="G18" s="9"/>
      <c r="H18" s="9"/>
      <c r="I18" s="9"/>
      <c r="J18" s="9"/>
      <c r="K18" s="9"/>
      <c r="L18" s="9"/>
      <c r="M18" s="9"/>
      <c r="N18" s="9"/>
      <c r="O18" s="9"/>
      <c r="P18" s="9"/>
      <c r="Q18" s="9"/>
      <c r="R18" s="4"/>
      <c r="S18" s="46"/>
      <c r="T18" s="4"/>
      <c r="U18" s="4"/>
      <c r="V18" s="4"/>
      <c r="W18" s="4"/>
      <c r="X18" s="4"/>
      <c r="Y18" s="4"/>
      <c r="Z18" s="4"/>
    </row>
    <row r="19" ht="15.75" customHeight="1">
      <c r="A19" s="8">
        <f>Kontoplan!B17</f>
        <v>3430</v>
      </c>
      <c r="B19" s="8" t="str">
        <f>Kontoplan!C17</f>
        <v>Grasrotandelen Norsk Tipping</v>
      </c>
      <c r="C19" s="9"/>
      <c r="D19" s="9"/>
      <c r="E19" s="16">
        <f t="shared" si="1"/>
        <v>0</v>
      </c>
      <c r="F19" s="9"/>
      <c r="G19" s="9"/>
      <c r="H19" s="9"/>
      <c r="I19" s="9"/>
      <c r="J19" s="9"/>
      <c r="K19" s="9"/>
      <c r="L19" s="9"/>
      <c r="M19" s="9"/>
      <c r="N19" s="9"/>
      <c r="O19" s="9"/>
      <c r="P19" s="9"/>
      <c r="Q19" s="9"/>
      <c r="R19" s="4"/>
      <c r="S19" s="46"/>
      <c r="T19" s="4"/>
      <c r="U19" s="4"/>
      <c r="V19" s="4"/>
      <c r="W19" s="4"/>
      <c r="X19" s="4"/>
      <c r="Y19" s="4"/>
      <c r="Z19" s="4"/>
    </row>
    <row r="20" ht="15.75" customHeight="1">
      <c r="A20" s="8">
        <f>Kontoplan!B18</f>
        <v>3900</v>
      </c>
      <c r="B20" s="8" t="str">
        <f>Kontoplan!C18</f>
        <v>Annen driftsrelatert inntekt</v>
      </c>
      <c r="C20" s="9"/>
      <c r="D20" s="9"/>
      <c r="E20" s="16">
        <f t="shared" si="1"/>
        <v>0</v>
      </c>
      <c r="F20" s="9"/>
      <c r="G20" s="9"/>
      <c r="H20" s="9"/>
      <c r="I20" s="9"/>
      <c r="J20" s="9"/>
      <c r="K20" s="9"/>
      <c r="L20" s="9"/>
      <c r="M20" s="9"/>
      <c r="N20" s="9"/>
      <c r="O20" s="9"/>
      <c r="P20" s="9"/>
      <c r="Q20" s="9"/>
      <c r="R20" s="4"/>
      <c r="S20" s="46"/>
      <c r="T20" s="4"/>
      <c r="U20" s="4"/>
      <c r="V20" s="4"/>
      <c r="W20" s="4"/>
      <c r="X20" s="4"/>
      <c r="Y20" s="4"/>
      <c r="Z20" s="4"/>
    </row>
    <row r="21" ht="15.75" customHeight="1">
      <c r="A21" s="8">
        <f>Kontoplan!B19</f>
        <v>3901</v>
      </c>
      <c r="B21" s="8" t="str">
        <f>Kontoplan!C19</f>
        <v>Internstøtte BI Athletics</v>
      </c>
      <c r="C21" s="9"/>
      <c r="D21" s="9"/>
      <c r="E21" s="16">
        <f t="shared" si="1"/>
        <v>0</v>
      </c>
      <c r="F21" s="9"/>
      <c r="G21" s="9"/>
      <c r="H21" s="9"/>
      <c r="I21" s="9"/>
      <c r="J21" s="9"/>
      <c r="K21" s="9"/>
      <c r="L21" s="9"/>
      <c r="M21" s="9"/>
      <c r="N21" s="9"/>
      <c r="O21" s="9"/>
      <c r="P21" s="9"/>
      <c r="Q21" s="9"/>
      <c r="R21" s="4"/>
      <c r="S21" s="46"/>
      <c r="T21" s="4"/>
      <c r="U21" s="4"/>
      <c r="V21" s="4"/>
      <c r="W21" s="4"/>
      <c r="X21" s="4"/>
      <c r="Y21" s="4"/>
      <c r="Z21" s="4"/>
    </row>
    <row r="22" ht="15.75" customHeight="1">
      <c r="A22" s="8">
        <f>Kontoplan!B20</f>
        <v>3920</v>
      </c>
      <c r="B22" s="8" t="str">
        <f>Kontoplan!C20</f>
        <v>Medlemskontingent</v>
      </c>
      <c r="C22" s="9"/>
      <c r="D22" s="9"/>
      <c r="E22" s="16">
        <f t="shared" si="1"/>
        <v>0</v>
      </c>
      <c r="F22" s="9"/>
      <c r="G22" s="9"/>
      <c r="H22" s="9"/>
      <c r="I22" s="9"/>
      <c r="J22" s="9"/>
      <c r="K22" s="9"/>
      <c r="L22" s="9"/>
      <c r="M22" s="9"/>
      <c r="N22" s="9"/>
      <c r="O22" s="9"/>
      <c r="P22" s="9"/>
      <c r="Q22" s="9"/>
      <c r="R22" s="4"/>
      <c r="S22" s="46"/>
      <c r="T22" s="4"/>
      <c r="U22" s="4"/>
      <c r="V22" s="4"/>
      <c r="W22" s="4"/>
      <c r="X22" s="4"/>
      <c r="Y22" s="4"/>
      <c r="Z22" s="4"/>
    </row>
    <row r="23" ht="15.75" customHeight="1">
      <c r="A23" s="8">
        <f>Kontoplan!B21</f>
        <v>3921</v>
      </c>
      <c r="B23" s="8" t="str">
        <f>Kontoplan!C21</f>
        <v>Gruppeavgift</v>
      </c>
      <c r="C23" s="9"/>
      <c r="D23" s="9"/>
      <c r="E23" s="16">
        <f t="shared" si="1"/>
        <v>0</v>
      </c>
      <c r="F23" s="9"/>
      <c r="G23" s="9"/>
      <c r="H23" s="9"/>
      <c r="I23" s="9"/>
      <c r="J23" s="9"/>
      <c r="K23" s="9"/>
      <c r="L23" s="9"/>
      <c r="M23" s="9"/>
      <c r="N23" s="9"/>
      <c r="O23" s="9"/>
      <c r="P23" s="9"/>
      <c r="Q23" s="9"/>
      <c r="R23" s="4"/>
      <c r="S23" s="46"/>
      <c r="T23" s="4"/>
      <c r="U23" s="4"/>
      <c r="V23" s="4"/>
      <c r="W23" s="4"/>
      <c r="X23" s="4"/>
      <c r="Y23" s="4"/>
      <c r="Z23" s="4"/>
    </row>
    <row r="24" ht="15.75" customHeight="1">
      <c r="A24" s="8">
        <f>Kontoplan!B22</f>
        <v>3930</v>
      </c>
      <c r="B24" s="8" t="str">
        <f>Kontoplan!C22</f>
        <v>Treningsavgift</v>
      </c>
      <c r="C24" s="9"/>
      <c r="D24" s="9"/>
      <c r="E24" s="16">
        <f t="shared" si="1"/>
        <v>0</v>
      </c>
      <c r="F24" s="9"/>
      <c r="G24" s="9"/>
      <c r="H24" s="9"/>
      <c r="I24" s="9"/>
      <c r="J24" s="9"/>
      <c r="K24" s="9"/>
      <c r="L24" s="9"/>
      <c r="M24" s="9"/>
      <c r="N24" s="9"/>
      <c r="O24" s="9"/>
      <c r="P24" s="9"/>
      <c r="Q24" s="9"/>
      <c r="R24" s="4"/>
      <c r="S24" s="46"/>
      <c r="T24" s="4"/>
      <c r="U24" s="4"/>
      <c r="V24" s="4"/>
      <c r="W24" s="4"/>
      <c r="X24" s="4"/>
      <c r="Y24" s="4"/>
      <c r="Z24" s="4"/>
    </row>
    <row r="25" ht="15.75" customHeight="1">
      <c r="A25" s="8">
        <f>Kontoplan!B23</f>
        <v>3990</v>
      </c>
      <c r="B25" s="8" t="str">
        <f>Kontoplan!C23</f>
        <v>Kontingent fra BI-studenter</v>
      </c>
      <c r="C25" s="9"/>
      <c r="D25" s="9"/>
      <c r="E25" s="16">
        <f t="shared" si="1"/>
        <v>0</v>
      </c>
      <c r="F25" s="9"/>
      <c r="G25" s="9"/>
      <c r="H25" s="9"/>
      <c r="I25" s="9"/>
      <c r="J25" s="9"/>
      <c r="K25" s="9"/>
      <c r="L25" s="9"/>
      <c r="M25" s="9"/>
      <c r="N25" s="9"/>
      <c r="O25" s="9"/>
      <c r="P25" s="9"/>
      <c r="Q25" s="9"/>
      <c r="R25" s="4"/>
      <c r="S25" s="46"/>
      <c r="T25" s="4"/>
      <c r="U25" s="4"/>
      <c r="V25" s="4"/>
      <c r="W25" s="4"/>
      <c r="X25" s="4"/>
      <c r="Y25" s="4"/>
      <c r="Z25" s="4"/>
    </row>
    <row r="26" ht="15.75" customHeight="1">
      <c r="A26" s="8">
        <f>Kontoplan!B24</f>
        <v>3991</v>
      </c>
      <c r="B26" s="8" t="str">
        <f>Kontoplan!C24</f>
        <v>Støtte fra BISO</v>
      </c>
      <c r="C26" s="9"/>
      <c r="D26" s="9"/>
      <c r="E26" s="16">
        <f t="shared" si="1"/>
        <v>0</v>
      </c>
      <c r="F26" s="9"/>
      <c r="G26" s="9"/>
      <c r="H26" s="9"/>
      <c r="I26" s="9"/>
      <c r="J26" s="9"/>
      <c r="K26" s="9"/>
      <c r="L26" s="9"/>
      <c r="M26" s="9"/>
      <c r="N26" s="9"/>
      <c r="O26" s="9"/>
      <c r="P26" s="9"/>
      <c r="Q26" s="9"/>
      <c r="R26" s="4"/>
      <c r="S26" s="46"/>
      <c r="T26" s="4"/>
      <c r="U26" s="4"/>
      <c r="V26" s="4"/>
      <c r="W26" s="4"/>
      <c r="X26" s="4"/>
      <c r="Y26" s="4"/>
      <c r="Z26" s="4"/>
    </row>
    <row r="27" ht="15.75" customHeight="1">
      <c r="A27" s="8">
        <f>Kontoplan!B25</f>
        <v>3992</v>
      </c>
      <c r="B27" s="8" t="str">
        <f>Kontoplan!C25</f>
        <v>Støtte fra BI</v>
      </c>
      <c r="C27" s="9"/>
      <c r="D27" s="9"/>
      <c r="E27" s="16">
        <f t="shared" si="1"/>
        <v>0</v>
      </c>
      <c r="F27" s="9"/>
      <c r="G27" s="9"/>
      <c r="H27" s="9"/>
      <c r="I27" s="9"/>
      <c r="J27" s="9"/>
      <c r="K27" s="9"/>
      <c r="L27" s="9"/>
      <c r="M27" s="9"/>
      <c r="N27" s="9"/>
      <c r="O27" s="9"/>
      <c r="P27" s="9"/>
      <c r="Q27" s="9"/>
      <c r="R27" s="4"/>
      <c r="S27" s="46"/>
      <c r="T27" s="4"/>
      <c r="U27" s="4"/>
      <c r="V27" s="4"/>
      <c r="W27" s="4"/>
      <c r="X27" s="4"/>
      <c r="Y27" s="4"/>
      <c r="Z27" s="4"/>
    </row>
    <row r="28" ht="15.75" customHeight="1">
      <c r="A28" s="8">
        <f>Kontoplan!B26</f>
        <v>3993</v>
      </c>
      <c r="B28" s="8" t="str">
        <f>Kontoplan!C26</f>
        <v>Støtte fra Velferdstinget</v>
      </c>
      <c r="C28" s="9"/>
      <c r="D28" s="9"/>
      <c r="E28" s="16">
        <f t="shared" si="1"/>
        <v>0</v>
      </c>
      <c r="F28" s="9"/>
      <c r="G28" s="9"/>
      <c r="H28" s="9"/>
      <c r="I28" s="9"/>
      <c r="J28" s="9"/>
      <c r="K28" s="9"/>
      <c r="L28" s="9"/>
      <c r="M28" s="9"/>
      <c r="N28" s="9"/>
      <c r="O28" s="9"/>
      <c r="P28" s="9"/>
      <c r="Q28" s="9"/>
      <c r="R28" s="4"/>
      <c r="S28" s="46"/>
      <c r="T28" s="4"/>
      <c r="U28" s="4"/>
      <c r="V28" s="4"/>
      <c r="W28" s="4"/>
      <c r="X28" s="4"/>
      <c r="Y28" s="4"/>
      <c r="Z28" s="4"/>
    </row>
    <row r="29" ht="15.75" customHeight="1">
      <c r="A29" s="8">
        <f>Kontoplan!B27</f>
        <v>3994</v>
      </c>
      <c r="B29" s="8" t="str">
        <f>Kontoplan!C27</f>
        <v>Støtte fra NSI</v>
      </c>
      <c r="C29" s="9"/>
      <c r="D29" s="9"/>
      <c r="E29" s="16">
        <f t="shared" si="1"/>
        <v>0</v>
      </c>
      <c r="F29" s="9"/>
      <c r="G29" s="9"/>
      <c r="H29" s="9"/>
      <c r="I29" s="9"/>
      <c r="J29" s="9"/>
      <c r="K29" s="9"/>
      <c r="L29" s="9"/>
      <c r="M29" s="9"/>
      <c r="N29" s="9"/>
      <c r="O29" s="9"/>
      <c r="P29" s="9"/>
      <c r="Q29" s="9"/>
      <c r="R29" s="4"/>
      <c r="S29" s="46"/>
      <c r="T29" s="4"/>
      <c r="U29" s="4"/>
      <c r="V29" s="4"/>
      <c r="W29" s="4"/>
      <c r="X29" s="4"/>
      <c r="Y29" s="4"/>
      <c r="Z29" s="4"/>
    </row>
    <row r="30" ht="15.75" customHeight="1">
      <c r="A30" s="8">
        <f>Kontoplan!B28</f>
        <v>3995</v>
      </c>
      <c r="B30" s="8" t="str">
        <f>Kontoplan!C28</f>
        <v>Annen støtte</v>
      </c>
      <c r="C30" s="9"/>
      <c r="D30" s="9"/>
      <c r="E30" s="16">
        <f t="shared" si="1"/>
        <v>0</v>
      </c>
      <c r="F30" s="9"/>
      <c r="G30" s="9"/>
      <c r="H30" s="9"/>
      <c r="I30" s="9"/>
      <c r="J30" s="9"/>
      <c r="K30" s="9"/>
      <c r="L30" s="9"/>
      <c r="M30" s="9"/>
      <c r="N30" s="9"/>
      <c r="O30" s="9"/>
      <c r="P30" s="9"/>
      <c r="Q30" s="9"/>
      <c r="R30" s="4"/>
      <c r="S30" s="46"/>
      <c r="T30" s="4"/>
      <c r="U30" s="4"/>
      <c r="V30" s="4"/>
      <c r="W30" s="4"/>
      <c r="X30" s="4"/>
      <c r="Y30" s="4"/>
      <c r="Z30" s="4"/>
    </row>
    <row r="31" ht="15.75" customHeight="1">
      <c r="A31" s="4"/>
      <c r="B31" s="4"/>
      <c r="C31" s="12"/>
      <c r="D31" s="12"/>
      <c r="E31" s="12"/>
      <c r="F31" s="12"/>
      <c r="G31" s="12"/>
      <c r="H31" s="12"/>
      <c r="I31" s="12"/>
      <c r="J31" s="12"/>
      <c r="K31" s="12"/>
      <c r="L31" s="12"/>
      <c r="M31" s="12"/>
      <c r="N31" s="12"/>
      <c r="O31" s="12"/>
      <c r="P31" s="12"/>
      <c r="Q31" s="12"/>
      <c r="R31" s="4"/>
      <c r="S31" s="4"/>
      <c r="T31" s="4"/>
      <c r="U31" s="4"/>
      <c r="V31" s="4"/>
      <c r="W31" s="4"/>
      <c r="X31" s="4"/>
      <c r="Y31" s="4"/>
      <c r="Z31" s="4"/>
    </row>
    <row r="32" ht="15.75" customHeight="1">
      <c r="A32" s="13" t="s">
        <v>30</v>
      </c>
      <c r="B32" s="14"/>
      <c r="C32" s="15">
        <f t="shared" ref="C32:Q32" si="2">SUM(C13:C31)</f>
        <v>0</v>
      </c>
      <c r="D32" s="15">
        <f t="shared" si="2"/>
        <v>0</v>
      </c>
      <c r="E32" s="16">
        <f t="shared" si="2"/>
        <v>0</v>
      </c>
      <c r="F32" s="15">
        <f t="shared" si="2"/>
        <v>0</v>
      </c>
      <c r="G32" s="15">
        <f t="shared" si="2"/>
        <v>0</v>
      </c>
      <c r="H32" s="15">
        <f t="shared" si="2"/>
        <v>0</v>
      </c>
      <c r="I32" s="15">
        <f t="shared" si="2"/>
        <v>0</v>
      </c>
      <c r="J32" s="15">
        <f t="shared" si="2"/>
        <v>0</v>
      </c>
      <c r="K32" s="15">
        <f t="shared" si="2"/>
        <v>0</v>
      </c>
      <c r="L32" s="15">
        <f t="shared" si="2"/>
        <v>0</v>
      </c>
      <c r="M32" s="15">
        <f t="shared" si="2"/>
        <v>0</v>
      </c>
      <c r="N32" s="15">
        <f t="shared" si="2"/>
        <v>0</v>
      </c>
      <c r="O32" s="15">
        <f t="shared" si="2"/>
        <v>0</v>
      </c>
      <c r="P32" s="15">
        <f t="shared" si="2"/>
        <v>0</v>
      </c>
      <c r="Q32" s="15">
        <f t="shared" si="2"/>
        <v>0</v>
      </c>
      <c r="R32" s="4"/>
      <c r="S32" s="46"/>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5" t="s">
        <v>31</v>
      </c>
      <c r="B36" s="2"/>
      <c r="C36" s="2"/>
      <c r="D36" s="2"/>
      <c r="E36" s="2"/>
      <c r="F36" s="2"/>
      <c r="G36" s="2"/>
      <c r="H36" s="2"/>
      <c r="I36" s="2"/>
      <c r="J36" s="2"/>
      <c r="K36" s="2"/>
      <c r="L36" s="2"/>
      <c r="M36" s="2"/>
      <c r="N36" s="2"/>
      <c r="O36" s="2"/>
      <c r="P36" s="2"/>
      <c r="Q36" s="2"/>
      <c r="R36" s="2"/>
      <c r="S36" s="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6" t="s">
        <v>3</v>
      </c>
      <c r="B38" s="6" t="s">
        <v>4</v>
      </c>
      <c r="C38" s="6" t="s">
        <v>5</v>
      </c>
      <c r="D38" s="6" t="s">
        <v>6</v>
      </c>
      <c r="E38" s="7" t="s">
        <v>7</v>
      </c>
      <c r="F38" s="6" t="s">
        <v>172</v>
      </c>
      <c r="G38" s="6" t="s">
        <v>173</v>
      </c>
      <c r="H38" s="6" t="s">
        <v>174</v>
      </c>
      <c r="I38" s="6" t="s">
        <v>175</v>
      </c>
      <c r="J38" s="6" t="s">
        <v>176</v>
      </c>
      <c r="K38" s="6" t="s">
        <v>177</v>
      </c>
      <c r="L38" s="6" t="s">
        <v>178</v>
      </c>
      <c r="M38" s="6" t="s">
        <v>179</v>
      </c>
      <c r="N38" s="6" t="s">
        <v>180</v>
      </c>
      <c r="O38" s="6" t="s">
        <v>181</v>
      </c>
      <c r="P38" s="6" t="s">
        <v>182</v>
      </c>
      <c r="Q38" s="6" t="s">
        <v>183</v>
      </c>
      <c r="R38" s="45"/>
      <c r="S38" s="6" t="s">
        <v>184</v>
      </c>
      <c r="T38" s="4"/>
      <c r="U38" s="4"/>
      <c r="V38" s="4"/>
      <c r="W38" s="4"/>
      <c r="X38" s="4"/>
      <c r="Y38" s="4"/>
      <c r="Z38" s="4"/>
    </row>
    <row r="39" ht="15.75" customHeight="1">
      <c r="A39" s="8">
        <f>Kontoplan!B29</f>
        <v>5910</v>
      </c>
      <c r="B39" s="8" t="str">
        <f>Kontoplan!C29</f>
        <v>Lunsjkort</v>
      </c>
      <c r="C39" s="9"/>
      <c r="D39" s="9"/>
      <c r="E39" s="16">
        <f t="shared" ref="E39:E70" si="3">SUM(F39:Q39)</f>
        <v>0</v>
      </c>
      <c r="F39" s="9"/>
      <c r="G39" s="9"/>
      <c r="H39" s="9"/>
      <c r="I39" s="9"/>
      <c r="J39" s="9"/>
      <c r="K39" s="9"/>
      <c r="L39" s="9"/>
      <c r="M39" s="9"/>
      <c r="N39" s="9"/>
      <c r="O39" s="9"/>
      <c r="P39" s="9"/>
      <c r="Q39" s="9"/>
      <c r="R39" s="4"/>
      <c r="S39" s="46"/>
      <c r="T39" s="4"/>
      <c r="U39" s="4"/>
      <c r="V39" s="4"/>
      <c r="W39" s="4"/>
      <c r="X39" s="4"/>
      <c r="Y39" s="4"/>
      <c r="Z39" s="4"/>
    </row>
    <row r="40" ht="15.75" customHeight="1">
      <c r="A40" s="8">
        <f>Kontoplan!B30</f>
        <v>5995</v>
      </c>
      <c r="B40" s="8" t="str">
        <f>Kontoplan!C30</f>
        <v>Styrekostnader</v>
      </c>
      <c r="C40" s="9"/>
      <c r="D40" s="9"/>
      <c r="E40" s="16">
        <f t="shared" si="3"/>
        <v>0</v>
      </c>
      <c r="F40" s="9"/>
      <c r="G40" s="9"/>
      <c r="H40" s="9"/>
      <c r="I40" s="9"/>
      <c r="J40" s="9"/>
      <c r="K40" s="9"/>
      <c r="L40" s="9"/>
      <c r="M40" s="9"/>
      <c r="N40" s="9"/>
      <c r="O40" s="9"/>
      <c r="P40" s="9"/>
      <c r="Q40" s="9"/>
      <c r="R40" s="4"/>
      <c r="S40" s="46"/>
      <c r="T40" s="4"/>
      <c r="U40" s="4"/>
      <c r="V40" s="4"/>
      <c r="W40" s="4"/>
      <c r="X40" s="4"/>
      <c r="Y40" s="4"/>
      <c r="Z40" s="4"/>
    </row>
    <row r="41" ht="15.75" customHeight="1">
      <c r="A41" s="8">
        <f>Kontoplan!B31</f>
        <v>6480</v>
      </c>
      <c r="B41" s="8" t="str">
        <f>Kontoplan!C31</f>
        <v>Leiekostnad idrett</v>
      </c>
      <c r="C41" s="9"/>
      <c r="D41" s="9"/>
      <c r="E41" s="16">
        <f t="shared" si="3"/>
        <v>0</v>
      </c>
      <c r="F41" s="9"/>
      <c r="G41" s="9"/>
      <c r="H41" s="9"/>
      <c r="I41" s="9"/>
      <c r="J41" s="9"/>
      <c r="K41" s="9"/>
      <c r="L41" s="9"/>
      <c r="M41" s="9"/>
      <c r="N41" s="9"/>
      <c r="O41" s="9"/>
      <c r="P41" s="9"/>
      <c r="Q41" s="9"/>
      <c r="R41" s="4"/>
      <c r="S41" s="46"/>
      <c r="T41" s="4"/>
      <c r="U41" s="4"/>
      <c r="V41" s="4"/>
      <c r="W41" s="4"/>
      <c r="X41" s="4"/>
      <c r="Y41" s="4"/>
      <c r="Z41" s="4"/>
    </row>
    <row r="42" ht="15.75" customHeight="1">
      <c r="A42" s="8">
        <f>Kontoplan!B32</f>
        <v>6490</v>
      </c>
      <c r="B42" s="8" t="str">
        <f>Kontoplan!C32</f>
        <v>Leiekostnad annen</v>
      </c>
      <c r="C42" s="9"/>
      <c r="D42" s="9"/>
      <c r="E42" s="16">
        <f t="shared" si="3"/>
        <v>0</v>
      </c>
      <c r="F42" s="9"/>
      <c r="G42" s="9"/>
      <c r="H42" s="9"/>
      <c r="I42" s="9"/>
      <c r="J42" s="9"/>
      <c r="K42" s="9"/>
      <c r="L42" s="9"/>
      <c r="M42" s="9"/>
      <c r="N42" s="9"/>
      <c r="O42" s="9"/>
      <c r="P42" s="9"/>
      <c r="Q42" s="9"/>
      <c r="R42" s="4"/>
      <c r="S42" s="46"/>
      <c r="T42" s="4"/>
      <c r="U42" s="4"/>
      <c r="V42" s="4"/>
      <c r="W42" s="4"/>
      <c r="X42" s="4"/>
      <c r="Y42" s="4"/>
      <c r="Z42" s="4"/>
    </row>
    <row r="43" ht="15.75" customHeight="1">
      <c r="A43" s="8">
        <f>Kontoplan!B33</f>
        <v>6540</v>
      </c>
      <c r="B43" s="8" t="str">
        <f>Kontoplan!C33</f>
        <v>Idrettsutstyr</v>
      </c>
      <c r="C43" s="9"/>
      <c r="D43" s="9"/>
      <c r="E43" s="16">
        <f t="shared" si="3"/>
        <v>0</v>
      </c>
      <c r="F43" s="9"/>
      <c r="G43" s="9"/>
      <c r="H43" s="9"/>
      <c r="I43" s="9"/>
      <c r="J43" s="9"/>
      <c r="K43" s="9"/>
      <c r="L43" s="9"/>
      <c r="M43" s="9"/>
      <c r="N43" s="9"/>
      <c r="O43" s="9"/>
      <c r="P43" s="9"/>
      <c r="Q43" s="9"/>
      <c r="R43" s="4"/>
      <c r="S43" s="46"/>
      <c r="T43" s="4"/>
      <c r="U43" s="4"/>
      <c r="V43" s="4"/>
      <c r="W43" s="4"/>
      <c r="X43" s="4"/>
      <c r="Y43" s="4"/>
      <c r="Z43" s="4"/>
    </row>
    <row r="44" ht="15.75" customHeight="1">
      <c r="A44" s="8">
        <f>Kontoplan!B34</f>
        <v>6550</v>
      </c>
      <c r="B44" s="8" t="str">
        <f>Kontoplan!C34</f>
        <v>Driftsmateriale</v>
      </c>
      <c r="C44" s="9"/>
      <c r="D44" s="9"/>
      <c r="E44" s="16">
        <f t="shared" si="3"/>
        <v>0</v>
      </c>
      <c r="F44" s="9"/>
      <c r="G44" s="9"/>
      <c r="H44" s="9"/>
      <c r="I44" s="9"/>
      <c r="J44" s="9"/>
      <c r="K44" s="9"/>
      <c r="L44" s="9"/>
      <c r="M44" s="9"/>
      <c r="N44" s="9"/>
      <c r="O44" s="9"/>
      <c r="P44" s="9"/>
      <c r="Q44" s="9"/>
      <c r="R44" s="4"/>
      <c r="S44" s="46"/>
      <c r="T44" s="4"/>
      <c r="U44" s="4"/>
      <c r="V44" s="4"/>
      <c r="W44" s="4"/>
      <c r="X44" s="4"/>
      <c r="Y44" s="4"/>
      <c r="Z44" s="4"/>
    </row>
    <row r="45" ht="15.75" customHeight="1">
      <c r="A45" s="8">
        <f>Kontoplan!B35</f>
        <v>6555</v>
      </c>
      <c r="B45" s="8" t="str">
        <f>Kontoplan!C35</f>
        <v>Andre driftskostnader</v>
      </c>
      <c r="C45" s="9"/>
      <c r="D45" s="9"/>
      <c r="E45" s="16">
        <f t="shared" si="3"/>
        <v>0</v>
      </c>
      <c r="F45" s="9"/>
      <c r="G45" s="9"/>
      <c r="H45" s="9"/>
      <c r="I45" s="9"/>
      <c r="J45" s="9"/>
      <c r="K45" s="9"/>
      <c r="L45" s="9"/>
      <c r="M45" s="9"/>
      <c r="N45" s="9"/>
      <c r="O45" s="9"/>
      <c r="P45" s="9"/>
      <c r="Q45" s="9"/>
      <c r="R45" s="4"/>
      <c r="S45" s="46"/>
      <c r="T45" s="4"/>
      <c r="U45" s="4"/>
      <c r="V45" s="4"/>
      <c r="W45" s="4"/>
      <c r="X45" s="4"/>
      <c r="Y45" s="4"/>
      <c r="Z45" s="4"/>
    </row>
    <row r="46" ht="15.75" customHeight="1">
      <c r="A46" s="8">
        <f>Kontoplan!B36</f>
        <v>6571</v>
      </c>
      <c r="B46" s="8" t="str">
        <f>Kontoplan!C36</f>
        <v>Drakter</v>
      </c>
      <c r="C46" s="9"/>
      <c r="D46" s="9"/>
      <c r="E46" s="16">
        <f t="shared" si="3"/>
        <v>0</v>
      </c>
      <c r="F46" s="9"/>
      <c r="G46" s="9"/>
      <c r="H46" s="9"/>
      <c r="I46" s="9"/>
      <c r="J46" s="9"/>
      <c r="K46" s="9"/>
      <c r="L46" s="9"/>
      <c r="M46" s="9"/>
      <c r="N46" s="9"/>
      <c r="O46" s="9"/>
      <c r="P46" s="9"/>
      <c r="Q46" s="9"/>
      <c r="R46" s="4"/>
      <c r="S46" s="46"/>
      <c r="T46" s="4"/>
      <c r="U46" s="4"/>
      <c r="V46" s="4"/>
      <c r="W46" s="4"/>
      <c r="X46" s="4"/>
      <c r="Y46" s="4"/>
      <c r="Z46" s="4"/>
    </row>
    <row r="47" ht="15.75" customHeight="1">
      <c r="A47" s="8">
        <f>Kontoplan!B37</f>
        <v>6572</v>
      </c>
      <c r="B47" s="8" t="str">
        <f>Kontoplan!C37</f>
        <v>Annet klær</v>
      </c>
      <c r="C47" s="9"/>
      <c r="D47" s="9"/>
      <c r="E47" s="16">
        <f t="shared" si="3"/>
        <v>0</v>
      </c>
      <c r="F47" s="9"/>
      <c r="G47" s="9"/>
      <c r="H47" s="9"/>
      <c r="I47" s="9"/>
      <c r="J47" s="9"/>
      <c r="K47" s="9"/>
      <c r="L47" s="9"/>
      <c r="M47" s="9"/>
      <c r="N47" s="9"/>
      <c r="O47" s="9"/>
      <c r="P47" s="9"/>
      <c r="Q47" s="9"/>
      <c r="R47" s="4"/>
      <c r="S47" s="46"/>
      <c r="T47" s="4"/>
      <c r="U47" s="4"/>
      <c r="V47" s="4"/>
      <c r="W47" s="4"/>
      <c r="X47" s="4"/>
      <c r="Y47" s="4"/>
      <c r="Z47" s="4"/>
    </row>
    <row r="48" ht="15.75" customHeight="1">
      <c r="A48" s="8">
        <f>Kontoplan!B38</f>
        <v>6620</v>
      </c>
      <c r="B48" s="8" t="str">
        <f>Kontoplan!C38</f>
        <v>Reparasjon og vedlikehold</v>
      </c>
      <c r="C48" s="9"/>
      <c r="D48" s="9"/>
      <c r="E48" s="16">
        <f t="shared" si="3"/>
        <v>0</v>
      </c>
      <c r="F48" s="9"/>
      <c r="G48" s="9"/>
      <c r="H48" s="9"/>
      <c r="I48" s="9"/>
      <c r="J48" s="9"/>
      <c r="K48" s="9"/>
      <c r="L48" s="9"/>
      <c r="M48" s="9"/>
      <c r="N48" s="9"/>
      <c r="O48" s="9"/>
      <c r="P48" s="9"/>
      <c r="Q48" s="9"/>
      <c r="R48" s="4"/>
      <c r="S48" s="46"/>
      <c r="T48" s="4"/>
      <c r="U48" s="4"/>
      <c r="V48" s="4"/>
      <c r="W48" s="4"/>
      <c r="X48" s="4"/>
      <c r="Y48" s="4"/>
      <c r="Z48" s="4"/>
    </row>
    <row r="49" ht="15.75" customHeight="1">
      <c r="A49" s="8">
        <f>Kontoplan!B39</f>
        <v>6705</v>
      </c>
      <c r="B49" s="8" t="str">
        <f>Kontoplan!C39</f>
        <v>Regnskapshonorar</v>
      </c>
      <c r="C49" s="9"/>
      <c r="D49" s="9"/>
      <c r="E49" s="16">
        <f t="shared" si="3"/>
        <v>0</v>
      </c>
      <c r="F49" s="9"/>
      <c r="G49" s="9"/>
      <c r="H49" s="9"/>
      <c r="I49" s="9"/>
      <c r="J49" s="9"/>
      <c r="K49" s="9"/>
      <c r="L49" s="9"/>
      <c r="M49" s="9"/>
      <c r="N49" s="9"/>
      <c r="O49" s="9"/>
      <c r="P49" s="9"/>
      <c r="Q49" s="9"/>
      <c r="R49" s="4"/>
      <c r="S49" s="46"/>
      <c r="T49" s="4"/>
      <c r="U49" s="4"/>
      <c r="V49" s="4"/>
      <c r="W49" s="4"/>
      <c r="X49" s="4"/>
      <c r="Y49" s="4"/>
      <c r="Z49" s="4"/>
    </row>
    <row r="50" ht="15.75" customHeight="1">
      <c r="A50" s="8">
        <f>Kontoplan!B40</f>
        <v>6710</v>
      </c>
      <c r="B50" s="8" t="str">
        <f>Kontoplan!C40</f>
        <v>Dommerhonorar</v>
      </c>
      <c r="C50" s="9"/>
      <c r="D50" s="9"/>
      <c r="E50" s="16">
        <f t="shared" si="3"/>
        <v>0</v>
      </c>
      <c r="F50" s="9"/>
      <c r="G50" s="9"/>
      <c r="H50" s="9"/>
      <c r="I50" s="9"/>
      <c r="J50" s="9"/>
      <c r="K50" s="9"/>
      <c r="L50" s="9"/>
      <c r="M50" s="9"/>
      <c r="N50" s="9"/>
      <c r="O50" s="9"/>
      <c r="P50" s="9"/>
      <c r="Q50" s="9"/>
      <c r="R50" s="4"/>
      <c r="S50" s="46"/>
      <c r="T50" s="4"/>
      <c r="U50" s="4"/>
      <c r="V50" s="4"/>
      <c r="W50" s="4"/>
      <c r="X50" s="4"/>
      <c r="Y50" s="4"/>
      <c r="Z50" s="4"/>
    </row>
    <row r="51" ht="15.75" customHeight="1">
      <c r="A51" s="8">
        <f>Kontoplan!B41</f>
        <v>6711</v>
      </c>
      <c r="B51" s="8" t="str">
        <f>Kontoplan!C41</f>
        <v>Trenerhonorar</v>
      </c>
      <c r="C51" s="9"/>
      <c r="D51" s="9"/>
      <c r="E51" s="16">
        <f t="shared" si="3"/>
        <v>0</v>
      </c>
      <c r="F51" s="9"/>
      <c r="G51" s="9"/>
      <c r="H51" s="9"/>
      <c r="I51" s="9"/>
      <c r="J51" s="9"/>
      <c r="K51" s="9"/>
      <c r="L51" s="9"/>
      <c r="M51" s="9"/>
      <c r="N51" s="9"/>
      <c r="O51" s="9"/>
      <c r="P51" s="9"/>
      <c r="Q51" s="9"/>
      <c r="R51" s="4"/>
      <c r="S51" s="46"/>
      <c r="T51" s="4"/>
      <c r="U51" s="4"/>
      <c r="V51" s="4"/>
      <c r="W51" s="4"/>
      <c r="X51" s="4"/>
      <c r="Y51" s="4"/>
      <c r="Z51" s="4"/>
    </row>
    <row r="52" ht="15.75" customHeight="1">
      <c r="A52" s="8">
        <f>Kontoplan!B42</f>
        <v>6800</v>
      </c>
      <c r="B52" s="8" t="str">
        <f>Kontoplan!C42</f>
        <v>Kontorrekvisita</v>
      </c>
      <c r="C52" s="9"/>
      <c r="D52" s="9"/>
      <c r="E52" s="16">
        <f t="shared" si="3"/>
        <v>0</v>
      </c>
      <c r="F52" s="9"/>
      <c r="G52" s="9"/>
      <c r="H52" s="9"/>
      <c r="I52" s="9"/>
      <c r="J52" s="9"/>
      <c r="K52" s="9"/>
      <c r="L52" s="9"/>
      <c r="M52" s="9"/>
      <c r="N52" s="9"/>
      <c r="O52" s="9"/>
      <c r="P52" s="9"/>
      <c r="Q52" s="9"/>
      <c r="R52" s="4"/>
      <c r="S52" s="46"/>
      <c r="T52" s="4"/>
      <c r="U52" s="4"/>
      <c r="V52" s="4"/>
      <c r="W52" s="4"/>
      <c r="X52" s="4"/>
      <c r="Y52" s="4"/>
      <c r="Z52" s="4"/>
    </row>
    <row r="53" ht="15.75" customHeight="1">
      <c r="A53" s="8">
        <f>Kontoplan!B43</f>
        <v>6810</v>
      </c>
      <c r="B53" s="8" t="str">
        <f>Kontoplan!C43</f>
        <v>Datakostnad</v>
      </c>
      <c r="C53" s="9"/>
      <c r="D53" s="9"/>
      <c r="E53" s="16">
        <f t="shared" si="3"/>
        <v>0</v>
      </c>
      <c r="F53" s="9"/>
      <c r="G53" s="9"/>
      <c r="H53" s="9"/>
      <c r="I53" s="9"/>
      <c r="J53" s="9"/>
      <c r="K53" s="9"/>
      <c r="L53" s="9"/>
      <c r="M53" s="9"/>
      <c r="N53" s="9"/>
      <c r="O53" s="9"/>
      <c r="P53" s="9"/>
      <c r="Q53" s="9"/>
      <c r="R53" s="4"/>
      <c r="S53" s="46"/>
      <c r="T53" s="4"/>
      <c r="U53" s="4"/>
      <c r="V53" s="4"/>
      <c r="W53" s="4"/>
      <c r="X53" s="4"/>
      <c r="Y53" s="4"/>
      <c r="Z53" s="4"/>
    </row>
    <row r="54" ht="15.75" customHeight="1">
      <c r="A54" s="8">
        <f>Kontoplan!B44</f>
        <v>6860</v>
      </c>
      <c r="B54" s="8" t="str">
        <f>Kontoplan!C44</f>
        <v>Møte, kurs, oppdatering o.l</v>
      </c>
      <c r="C54" s="9"/>
      <c r="D54" s="9"/>
      <c r="E54" s="16">
        <f t="shared" si="3"/>
        <v>0</v>
      </c>
      <c r="F54" s="9"/>
      <c r="G54" s="9"/>
      <c r="H54" s="9"/>
      <c r="I54" s="9"/>
      <c r="J54" s="9"/>
      <c r="K54" s="9"/>
      <c r="L54" s="9"/>
      <c r="M54" s="9"/>
      <c r="N54" s="9"/>
      <c r="O54" s="9"/>
      <c r="P54" s="9"/>
      <c r="Q54" s="9"/>
      <c r="R54" s="4"/>
      <c r="S54" s="46"/>
      <c r="T54" s="4"/>
      <c r="U54" s="4"/>
      <c r="V54" s="4"/>
      <c r="W54" s="4"/>
      <c r="X54" s="4"/>
      <c r="Y54" s="4"/>
      <c r="Z54" s="4"/>
    </row>
    <row r="55" ht="15.75" customHeight="1">
      <c r="A55" s="8">
        <f>Kontoplan!B45</f>
        <v>6900</v>
      </c>
      <c r="B55" s="8" t="str">
        <f>Kontoplan!C45</f>
        <v>Mobil</v>
      </c>
      <c r="C55" s="9"/>
      <c r="D55" s="9"/>
      <c r="E55" s="16">
        <f t="shared" si="3"/>
        <v>0</v>
      </c>
      <c r="F55" s="9"/>
      <c r="G55" s="9"/>
      <c r="H55" s="9"/>
      <c r="I55" s="9"/>
      <c r="J55" s="9"/>
      <c r="K55" s="9"/>
      <c r="L55" s="9"/>
      <c r="M55" s="9"/>
      <c r="N55" s="9"/>
      <c r="O55" s="9"/>
      <c r="P55" s="9"/>
      <c r="Q55" s="9"/>
      <c r="R55" s="4"/>
      <c r="S55" s="46"/>
      <c r="T55" s="4"/>
      <c r="U55" s="4"/>
      <c r="V55" s="4"/>
      <c r="W55" s="4"/>
      <c r="X55" s="4"/>
      <c r="Y55" s="4"/>
      <c r="Z55" s="4"/>
    </row>
    <row r="56" ht="15.75" customHeight="1">
      <c r="A56" s="8">
        <f>Kontoplan!B46</f>
        <v>7140</v>
      </c>
      <c r="B56" s="8" t="str">
        <f>Kontoplan!C46</f>
        <v>Reisekostnad idrett</v>
      </c>
      <c r="C56" s="9"/>
      <c r="D56" s="9"/>
      <c r="E56" s="16">
        <f t="shared" si="3"/>
        <v>0</v>
      </c>
      <c r="F56" s="9"/>
      <c r="G56" s="9"/>
      <c r="H56" s="9"/>
      <c r="I56" s="9"/>
      <c r="J56" s="9"/>
      <c r="K56" s="9"/>
      <c r="L56" s="9"/>
      <c r="M56" s="9"/>
      <c r="N56" s="9"/>
      <c r="O56" s="9"/>
      <c r="P56" s="9"/>
      <c r="Q56" s="9"/>
      <c r="R56" s="4"/>
      <c r="S56" s="46"/>
      <c r="T56" s="4"/>
      <c r="U56" s="4"/>
      <c r="V56" s="4"/>
      <c r="W56" s="4"/>
      <c r="X56" s="4"/>
      <c r="Y56" s="4"/>
      <c r="Z56" s="4"/>
    </row>
    <row r="57" ht="15.75" customHeight="1">
      <c r="A57" s="8">
        <f>Kontoplan!B47</f>
        <v>7141</v>
      </c>
      <c r="B57" s="8" t="str">
        <f>Kontoplan!C47</f>
        <v>Reisekostnad annet</v>
      </c>
      <c r="C57" s="9"/>
      <c r="D57" s="9"/>
      <c r="E57" s="16">
        <f t="shared" si="3"/>
        <v>0</v>
      </c>
      <c r="F57" s="9"/>
      <c r="G57" s="9"/>
      <c r="H57" s="9"/>
      <c r="I57" s="9"/>
      <c r="J57" s="9"/>
      <c r="K57" s="9"/>
      <c r="L57" s="9"/>
      <c r="M57" s="9"/>
      <c r="N57" s="9"/>
      <c r="O57" s="9"/>
      <c r="P57" s="9"/>
      <c r="Q57" s="9"/>
      <c r="R57" s="4"/>
      <c r="S57" s="46"/>
      <c r="T57" s="4"/>
      <c r="U57" s="4"/>
      <c r="V57" s="4"/>
      <c r="W57" s="4"/>
      <c r="X57" s="4"/>
      <c r="Y57" s="4"/>
      <c r="Z57" s="4"/>
    </row>
    <row r="58" ht="15.75" customHeight="1">
      <c r="A58" s="8">
        <f>Kontoplan!B48</f>
        <v>7310</v>
      </c>
      <c r="B58" s="8" t="str">
        <f>Kontoplan!C48</f>
        <v>Arrangement, idrett</v>
      </c>
      <c r="C58" s="9"/>
      <c r="D58" s="9"/>
      <c r="E58" s="16">
        <f t="shared" si="3"/>
        <v>0</v>
      </c>
      <c r="F58" s="9"/>
      <c r="G58" s="9"/>
      <c r="H58" s="9"/>
      <c r="I58" s="9"/>
      <c r="J58" s="9"/>
      <c r="K58" s="9"/>
      <c r="L58" s="9"/>
      <c r="M58" s="9"/>
      <c r="N58" s="9"/>
      <c r="O58" s="9"/>
      <c r="P58" s="9"/>
      <c r="Q58" s="9"/>
      <c r="R58" s="4"/>
      <c r="S58" s="46"/>
      <c r="T58" s="4"/>
      <c r="U58" s="4"/>
      <c r="V58" s="4"/>
      <c r="W58" s="4"/>
      <c r="X58" s="4"/>
      <c r="Y58" s="4"/>
      <c r="Z58" s="4"/>
    </row>
    <row r="59" ht="15.75" customHeight="1">
      <c r="A59" s="8">
        <f>Kontoplan!B49</f>
        <v>7315</v>
      </c>
      <c r="B59" s="8" t="str">
        <f>Kontoplan!C49</f>
        <v>Arrangement, ikke idrett</v>
      </c>
      <c r="C59" s="9"/>
      <c r="D59" s="9"/>
      <c r="E59" s="16">
        <f t="shared" si="3"/>
        <v>0</v>
      </c>
      <c r="F59" s="9"/>
      <c r="G59" s="9"/>
      <c r="H59" s="9"/>
      <c r="I59" s="9"/>
      <c r="J59" s="9"/>
      <c r="K59" s="9"/>
      <c r="L59" s="9"/>
      <c r="M59" s="9"/>
      <c r="N59" s="9"/>
      <c r="O59" s="9"/>
      <c r="P59" s="9"/>
      <c r="Q59" s="9"/>
      <c r="R59" s="4"/>
      <c r="S59" s="46"/>
      <c r="T59" s="4"/>
      <c r="U59" s="4"/>
      <c r="V59" s="4"/>
      <c r="W59" s="4"/>
      <c r="X59" s="4"/>
      <c r="Y59" s="4"/>
      <c r="Z59" s="4"/>
    </row>
    <row r="60" ht="15.75" customHeight="1">
      <c r="A60" s="8">
        <f>Kontoplan!B50</f>
        <v>7320</v>
      </c>
      <c r="B60" s="8" t="str">
        <f>Kontoplan!C50</f>
        <v>Markedsføring</v>
      </c>
      <c r="C60" s="9"/>
      <c r="D60" s="9"/>
      <c r="E60" s="16">
        <f t="shared" si="3"/>
        <v>0</v>
      </c>
      <c r="F60" s="9"/>
      <c r="G60" s="9"/>
      <c r="H60" s="9"/>
      <c r="I60" s="9"/>
      <c r="J60" s="9"/>
      <c r="K60" s="9"/>
      <c r="L60" s="9"/>
      <c r="M60" s="9"/>
      <c r="N60" s="9"/>
      <c r="O60" s="9"/>
      <c r="P60" s="9"/>
      <c r="Q60" s="9"/>
      <c r="R60" s="4"/>
      <c r="S60" s="46"/>
      <c r="T60" s="4"/>
      <c r="U60" s="4"/>
      <c r="V60" s="4"/>
      <c r="W60" s="4"/>
      <c r="X60" s="4"/>
      <c r="Y60" s="4"/>
      <c r="Z60" s="4"/>
    </row>
    <row r="61" ht="15.75" customHeight="1">
      <c r="A61" s="8">
        <f>Kontoplan!B51</f>
        <v>7350</v>
      </c>
      <c r="B61" s="8" t="str">
        <f>Kontoplan!C51</f>
        <v>Representasjon</v>
      </c>
      <c r="C61" s="9"/>
      <c r="D61" s="9"/>
      <c r="E61" s="16">
        <f t="shared" si="3"/>
        <v>0</v>
      </c>
      <c r="F61" s="9"/>
      <c r="G61" s="9"/>
      <c r="H61" s="9"/>
      <c r="I61" s="9"/>
      <c r="J61" s="9"/>
      <c r="K61" s="9"/>
      <c r="L61" s="9"/>
      <c r="M61" s="9"/>
      <c r="N61" s="9"/>
      <c r="O61" s="9"/>
      <c r="P61" s="9"/>
      <c r="Q61" s="9"/>
      <c r="R61" s="4"/>
      <c r="S61" s="46"/>
      <c r="T61" s="4"/>
      <c r="U61" s="4"/>
      <c r="V61" s="4"/>
      <c r="W61" s="4"/>
      <c r="X61" s="4"/>
      <c r="Y61" s="4"/>
      <c r="Z61" s="4"/>
    </row>
    <row r="62" ht="15.75" customHeight="1">
      <c r="A62" s="8">
        <f>Kontoplan!B52</f>
        <v>7401</v>
      </c>
      <c r="B62" s="8" t="str">
        <f>Kontoplan!C52</f>
        <v>Bot</v>
      </c>
      <c r="C62" s="9"/>
      <c r="D62" s="9"/>
      <c r="E62" s="16">
        <f t="shared" si="3"/>
        <v>0</v>
      </c>
      <c r="F62" s="9"/>
      <c r="G62" s="9"/>
      <c r="H62" s="9"/>
      <c r="I62" s="9"/>
      <c r="J62" s="9"/>
      <c r="K62" s="9"/>
      <c r="L62" s="9"/>
      <c r="M62" s="9"/>
      <c r="N62" s="9"/>
      <c r="O62" s="9"/>
      <c r="P62" s="9"/>
      <c r="Q62" s="9"/>
      <c r="R62" s="4"/>
      <c r="S62" s="46"/>
      <c r="T62" s="4"/>
      <c r="U62" s="4"/>
      <c r="V62" s="4"/>
      <c r="W62" s="4"/>
      <c r="X62" s="4"/>
      <c r="Y62" s="4"/>
      <c r="Z62" s="4"/>
    </row>
    <row r="63" ht="15.75" customHeight="1">
      <c r="A63" s="8">
        <f>Kontoplan!B53</f>
        <v>7410</v>
      </c>
      <c r="B63" s="8" t="str">
        <f>Kontoplan!C53</f>
        <v>Kontingent</v>
      </c>
      <c r="C63" s="9"/>
      <c r="D63" s="9"/>
      <c r="E63" s="16">
        <f t="shared" si="3"/>
        <v>0</v>
      </c>
      <c r="F63" s="9"/>
      <c r="G63" s="9"/>
      <c r="H63" s="9"/>
      <c r="I63" s="9"/>
      <c r="J63" s="9"/>
      <c r="K63" s="9"/>
      <c r="L63" s="9"/>
      <c r="M63" s="9"/>
      <c r="N63" s="9"/>
      <c r="O63" s="9"/>
      <c r="P63" s="9"/>
      <c r="Q63" s="9"/>
      <c r="R63" s="4"/>
      <c r="S63" s="46"/>
      <c r="T63" s="4"/>
      <c r="U63" s="4"/>
      <c r="V63" s="4"/>
      <c r="W63" s="4"/>
      <c r="X63" s="4"/>
      <c r="Y63" s="4"/>
      <c r="Z63" s="4"/>
    </row>
    <row r="64" ht="15.75" customHeight="1">
      <c r="A64" s="8">
        <f>Kontoplan!B54</f>
        <v>7430</v>
      </c>
      <c r="B64" s="8" t="str">
        <f>Kontoplan!C54</f>
        <v>Gave</v>
      </c>
      <c r="C64" s="9"/>
      <c r="D64" s="9"/>
      <c r="E64" s="16">
        <f t="shared" si="3"/>
        <v>0</v>
      </c>
      <c r="F64" s="9"/>
      <c r="G64" s="9"/>
      <c r="H64" s="9"/>
      <c r="I64" s="9"/>
      <c r="J64" s="9"/>
      <c r="K64" s="9"/>
      <c r="L64" s="9"/>
      <c r="M64" s="9"/>
      <c r="N64" s="9"/>
      <c r="O64" s="9"/>
      <c r="P64" s="9"/>
      <c r="Q64" s="9"/>
      <c r="R64" s="4"/>
      <c r="S64" s="46"/>
      <c r="T64" s="4"/>
      <c r="U64" s="4"/>
      <c r="V64" s="4"/>
      <c r="W64" s="4"/>
      <c r="X64" s="4"/>
      <c r="Y64" s="4"/>
      <c r="Z64" s="4"/>
    </row>
    <row r="65" ht="15.75" customHeight="1">
      <c r="A65" s="8">
        <f>Kontoplan!B55</f>
        <v>7500</v>
      </c>
      <c r="B65" s="8" t="str">
        <f>Kontoplan!C55</f>
        <v>Forsikringspremie</v>
      </c>
      <c r="C65" s="9"/>
      <c r="D65" s="9"/>
      <c r="E65" s="16">
        <f t="shared" si="3"/>
        <v>0</v>
      </c>
      <c r="F65" s="9"/>
      <c r="G65" s="9"/>
      <c r="H65" s="9"/>
      <c r="I65" s="9"/>
      <c r="J65" s="9"/>
      <c r="K65" s="9"/>
      <c r="L65" s="9"/>
      <c r="M65" s="9"/>
      <c r="N65" s="9"/>
      <c r="O65" s="9"/>
      <c r="P65" s="9"/>
      <c r="Q65" s="9"/>
      <c r="R65" s="4"/>
      <c r="S65" s="46"/>
      <c r="T65" s="4"/>
      <c r="U65" s="4"/>
      <c r="V65" s="4"/>
      <c r="W65" s="4"/>
      <c r="X65" s="4"/>
      <c r="Y65" s="4"/>
      <c r="Z65" s="4"/>
    </row>
    <row r="66" ht="15.75" customHeight="1">
      <c r="A66" s="8">
        <f>Kontoplan!B56</f>
        <v>7770</v>
      </c>
      <c r="B66" s="8" t="str">
        <f>Kontoplan!C56</f>
        <v>Bank og kortgebyr</v>
      </c>
      <c r="C66" s="9"/>
      <c r="D66" s="9"/>
      <c r="E66" s="16">
        <f t="shared" si="3"/>
        <v>0</v>
      </c>
      <c r="F66" s="9"/>
      <c r="G66" s="9"/>
      <c r="H66" s="9"/>
      <c r="I66" s="9"/>
      <c r="J66" s="9"/>
      <c r="K66" s="9"/>
      <c r="L66" s="9"/>
      <c r="M66" s="9"/>
      <c r="N66" s="9"/>
      <c r="O66" s="9"/>
      <c r="P66" s="9"/>
      <c r="Q66" s="9"/>
      <c r="R66" s="4"/>
      <c r="S66" s="46"/>
      <c r="T66" s="4"/>
      <c r="U66" s="4"/>
      <c r="V66" s="4"/>
      <c r="W66" s="4"/>
      <c r="X66" s="4"/>
      <c r="Y66" s="4"/>
      <c r="Z66" s="4"/>
    </row>
    <row r="67" ht="15.75" customHeight="1">
      <c r="A67" s="8">
        <f>Kontoplan!B57</f>
        <v>7791</v>
      </c>
      <c r="B67" s="8" t="str">
        <f>Kontoplan!C57</f>
        <v>Internstøtte grupper</v>
      </c>
      <c r="C67" s="9"/>
      <c r="D67" s="9"/>
      <c r="E67" s="16">
        <f t="shared" si="3"/>
        <v>0</v>
      </c>
      <c r="F67" s="9"/>
      <c r="G67" s="9"/>
      <c r="H67" s="9"/>
      <c r="I67" s="9"/>
      <c r="J67" s="9"/>
      <c r="K67" s="9"/>
      <c r="L67" s="9"/>
      <c r="M67" s="9"/>
      <c r="N67" s="9"/>
      <c r="O67" s="9"/>
      <c r="P67" s="9"/>
      <c r="Q67" s="9"/>
      <c r="R67" s="4"/>
      <c r="S67" s="46"/>
      <c r="T67" s="4"/>
      <c r="U67" s="4"/>
      <c r="V67" s="4"/>
      <c r="W67" s="4"/>
      <c r="X67" s="4"/>
      <c r="Y67" s="4"/>
      <c r="Z67" s="4"/>
    </row>
    <row r="68" ht="15.75" customHeight="1">
      <c r="A68" s="8">
        <f>Kontoplan!B58</f>
        <v>8050</v>
      </c>
      <c r="B68" s="8" t="str">
        <f>Kontoplan!C58</f>
        <v>Annen renteinntekt</v>
      </c>
      <c r="C68" s="9"/>
      <c r="D68" s="9"/>
      <c r="E68" s="16">
        <f t="shared" si="3"/>
        <v>0</v>
      </c>
      <c r="F68" s="9"/>
      <c r="G68" s="9"/>
      <c r="H68" s="9"/>
      <c r="I68" s="9"/>
      <c r="J68" s="9"/>
      <c r="K68" s="9"/>
      <c r="L68" s="9"/>
      <c r="M68" s="9"/>
      <c r="N68" s="9"/>
      <c r="O68" s="9"/>
      <c r="P68" s="9"/>
      <c r="Q68" s="9"/>
      <c r="R68" s="4"/>
      <c r="S68" s="46"/>
      <c r="T68" s="4"/>
      <c r="U68" s="4"/>
      <c r="V68" s="4"/>
      <c r="W68" s="4"/>
      <c r="X68" s="4"/>
      <c r="Y68" s="4"/>
      <c r="Z68" s="4"/>
    </row>
    <row r="69" ht="15.75" customHeight="1">
      <c r="A69" s="8">
        <f>Kontoplan!B59</f>
        <v>8150</v>
      </c>
      <c r="B69" s="8" t="str">
        <f>Kontoplan!C59</f>
        <v>Annen rentekostnad</v>
      </c>
      <c r="C69" s="9"/>
      <c r="D69" s="9"/>
      <c r="E69" s="16">
        <f t="shared" si="3"/>
        <v>0</v>
      </c>
      <c r="F69" s="9"/>
      <c r="G69" s="9"/>
      <c r="H69" s="9"/>
      <c r="I69" s="9"/>
      <c r="J69" s="9"/>
      <c r="K69" s="9"/>
      <c r="L69" s="9"/>
      <c r="M69" s="9"/>
      <c r="N69" s="9"/>
      <c r="O69" s="9"/>
      <c r="P69" s="9"/>
      <c r="Q69" s="9"/>
      <c r="R69" s="4"/>
      <c r="S69" s="46"/>
      <c r="T69" s="4"/>
      <c r="U69" s="4"/>
      <c r="V69" s="4"/>
      <c r="W69" s="4"/>
      <c r="X69" s="4"/>
      <c r="Y69" s="4"/>
      <c r="Z69" s="4"/>
    </row>
    <row r="70" ht="15.75" customHeight="1">
      <c r="A70" s="8">
        <f>Kontoplan!B60</f>
        <v>8170</v>
      </c>
      <c r="B70" s="8" t="str">
        <f>Kontoplan!C60</f>
        <v>Annen finanskostnad</v>
      </c>
      <c r="C70" s="9"/>
      <c r="D70" s="9"/>
      <c r="E70" s="16">
        <f t="shared" si="3"/>
        <v>0</v>
      </c>
      <c r="F70" s="9"/>
      <c r="G70" s="9"/>
      <c r="H70" s="9"/>
      <c r="I70" s="9"/>
      <c r="J70" s="9"/>
      <c r="K70" s="9"/>
      <c r="L70" s="9"/>
      <c r="M70" s="9"/>
      <c r="N70" s="9"/>
      <c r="O70" s="9"/>
      <c r="P70" s="9"/>
      <c r="Q70" s="9"/>
      <c r="R70" s="4"/>
      <c r="S70" s="46"/>
      <c r="T70" s="4"/>
      <c r="U70" s="4"/>
      <c r="V70" s="4"/>
      <c r="W70" s="4"/>
      <c r="X70" s="4"/>
      <c r="Y70" s="4"/>
      <c r="Z70" s="4"/>
    </row>
    <row r="71" ht="15.75" customHeight="1">
      <c r="A71" s="4"/>
      <c r="B71" s="4"/>
      <c r="C71" s="12"/>
      <c r="D71" s="12"/>
      <c r="E71" s="12"/>
      <c r="F71" s="12"/>
      <c r="G71" s="12"/>
      <c r="H71" s="12"/>
      <c r="I71" s="12"/>
      <c r="J71" s="12"/>
      <c r="K71" s="12"/>
      <c r="L71" s="12"/>
      <c r="M71" s="12"/>
      <c r="N71" s="12"/>
      <c r="O71" s="12"/>
      <c r="P71" s="12"/>
      <c r="Q71" s="12"/>
      <c r="R71" s="4"/>
      <c r="S71" s="4"/>
      <c r="T71" s="4"/>
      <c r="U71" s="4"/>
      <c r="V71" s="4"/>
      <c r="W71" s="4"/>
      <c r="X71" s="4"/>
      <c r="Y71" s="4"/>
      <c r="Z71" s="4"/>
    </row>
    <row r="72" ht="15.75" customHeight="1">
      <c r="A72" s="13" t="s">
        <v>32</v>
      </c>
      <c r="B72" s="14"/>
      <c r="C72" s="15">
        <f t="shared" ref="C72:Q72" si="4">SUM(C39:C71)</f>
        <v>0</v>
      </c>
      <c r="D72" s="15">
        <f t="shared" si="4"/>
        <v>0</v>
      </c>
      <c r="E72" s="16">
        <f t="shared" si="4"/>
        <v>0</v>
      </c>
      <c r="F72" s="15">
        <f t="shared" si="4"/>
        <v>0</v>
      </c>
      <c r="G72" s="15">
        <f t="shared" si="4"/>
        <v>0</v>
      </c>
      <c r="H72" s="15">
        <f t="shared" si="4"/>
        <v>0</v>
      </c>
      <c r="I72" s="15">
        <f t="shared" si="4"/>
        <v>0</v>
      </c>
      <c r="J72" s="15">
        <f t="shared" si="4"/>
        <v>0</v>
      </c>
      <c r="K72" s="15">
        <f t="shared" si="4"/>
        <v>0</v>
      </c>
      <c r="L72" s="15">
        <f t="shared" si="4"/>
        <v>0</v>
      </c>
      <c r="M72" s="15">
        <f t="shared" si="4"/>
        <v>0</v>
      </c>
      <c r="N72" s="15">
        <f t="shared" si="4"/>
        <v>0</v>
      </c>
      <c r="O72" s="15">
        <f t="shared" si="4"/>
        <v>0</v>
      </c>
      <c r="P72" s="15">
        <f t="shared" si="4"/>
        <v>0</v>
      </c>
      <c r="Q72" s="15">
        <f t="shared" si="4"/>
        <v>0</v>
      </c>
      <c r="R72" s="4"/>
      <c r="S72" s="46"/>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13" t="s">
        <v>33</v>
      </c>
      <c r="B74" s="14"/>
      <c r="C74" s="15">
        <f t="shared" ref="C74:Q74" si="5">C32+C72</f>
        <v>0</v>
      </c>
      <c r="D74" s="15">
        <f t="shared" si="5"/>
        <v>0</v>
      </c>
      <c r="E74" s="16">
        <f t="shared" si="5"/>
        <v>0</v>
      </c>
      <c r="F74" s="15">
        <f t="shared" si="5"/>
        <v>0</v>
      </c>
      <c r="G74" s="15">
        <f t="shared" si="5"/>
        <v>0</v>
      </c>
      <c r="H74" s="15">
        <f t="shared" si="5"/>
        <v>0</v>
      </c>
      <c r="I74" s="15">
        <f t="shared" si="5"/>
        <v>0</v>
      </c>
      <c r="J74" s="15">
        <f t="shared" si="5"/>
        <v>0</v>
      </c>
      <c r="K74" s="15">
        <f t="shared" si="5"/>
        <v>0</v>
      </c>
      <c r="L74" s="15">
        <f t="shared" si="5"/>
        <v>0</v>
      </c>
      <c r="M74" s="15">
        <f t="shared" si="5"/>
        <v>0</v>
      </c>
      <c r="N74" s="15">
        <f t="shared" si="5"/>
        <v>0</v>
      </c>
      <c r="O74" s="15">
        <f t="shared" si="5"/>
        <v>0</v>
      </c>
      <c r="P74" s="15">
        <f t="shared" si="5"/>
        <v>0</v>
      </c>
      <c r="Q74" s="15">
        <f t="shared" si="5"/>
        <v>0</v>
      </c>
      <c r="R74" s="4"/>
      <c r="S74" s="46"/>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paperSize="9"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6" width="30.78"/>
    <col customWidth="1" min="7" max="26" width="10.56"/>
  </cols>
  <sheetData>
    <row r="1" ht="15.75" customHeight="1">
      <c r="A1" s="19" t="s">
        <v>160</v>
      </c>
      <c r="B1" s="20"/>
      <c r="C1" s="20"/>
      <c r="D1" s="20"/>
      <c r="E1" s="20"/>
      <c r="F1" s="20"/>
    </row>
    <row r="2" ht="15.75" customHeight="1">
      <c r="A2" s="21"/>
    </row>
    <row r="3" ht="15.75" customHeight="1">
      <c r="A3" s="21"/>
    </row>
    <row r="4" ht="15.75" customHeight="1">
      <c r="A4" s="31" t="str">
        <f>Forside!B4</f>
        <v>BI Athletics</v>
      </c>
      <c r="B4" s="20"/>
      <c r="C4" s="20"/>
      <c r="D4" s="20"/>
      <c r="E4" s="20"/>
      <c r="F4" s="20"/>
    </row>
    <row r="5" ht="15.75" customHeight="1">
      <c r="A5" s="21"/>
    </row>
    <row r="6" ht="15.75" customHeight="1">
      <c r="A6" s="21"/>
    </row>
    <row r="7" ht="15.75" customHeight="1">
      <c r="A7" s="4"/>
      <c r="B7" s="4"/>
      <c r="C7" s="4"/>
      <c r="D7" s="4"/>
      <c r="E7" s="4"/>
      <c r="F7" s="4"/>
    </row>
    <row r="8" ht="15.75" customHeight="1">
      <c r="A8" s="4"/>
      <c r="B8" s="39"/>
      <c r="C8" s="4"/>
      <c r="D8" s="4"/>
      <c r="E8" s="4"/>
      <c r="F8" s="4"/>
    </row>
    <row r="9" ht="15.75" customHeight="1">
      <c r="A9" s="4"/>
      <c r="B9" s="4"/>
      <c r="C9" s="4"/>
      <c r="D9" s="4"/>
      <c r="E9" s="4"/>
      <c r="F9" s="4"/>
    </row>
    <row r="10" ht="15.75" customHeight="1">
      <c r="A10" s="4"/>
      <c r="B10" s="4"/>
      <c r="C10" s="4"/>
      <c r="D10" s="4"/>
      <c r="E10" s="4"/>
      <c r="F10" s="4"/>
    </row>
    <row r="11" ht="15.75" customHeight="1">
      <c r="A11" s="4"/>
      <c r="B11" s="40" t="s">
        <v>161</v>
      </c>
      <c r="C11" s="20"/>
      <c r="D11" s="20"/>
      <c r="E11" s="20"/>
      <c r="F11" s="4"/>
    </row>
    <row r="12" ht="15.75" customHeight="1">
      <c r="A12" s="4"/>
      <c r="B12" s="21"/>
      <c r="F12" s="4"/>
    </row>
    <row r="13" ht="15.75" customHeight="1">
      <c r="A13" s="4"/>
      <c r="B13" s="21"/>
      <c r="F13" s="4"/>
    </row>
    <row r="14" ht="15.75" customHeight="1">
      <c r="A14" s="4"/>
      <c r="B14" s="21"/>
      <c r="F14" s="4"/>
    </row>
    <row r="15" ht="15.75" customHeight="1">
      <c r="A15" s="4"/>
      <c r="B15" s="21"/>
      <c r="F15" s="4"/>
    </row>
    <row r="16" ht="15.75" customHeight="1">
      <c r="A16" s="4"/>
      <c r="B16" s="21"/>
      <c r="F16" s="4"/>
    </row>
    <row r="17" ht="15.75" customHeight="1">
      <c r="A17" s="4"/>
      <c r="B17" s="21"/>
      <c r="F17" s="4"/>
    </row>
    <row r="18" ht="15.75" customHeight="1">
      <c r="A18" s="4"/>
      <c r="B18" s="21"/>
      <c r="F18" s="4"/>
    </row>
    <row r="19" ht="15.75" customHeight="1">
      <c r="A19" s="4"/>
      <c r="B19" s="21"/>
      <c r="F19" s="4"/>
    </row>
    <row r="20" ht="15.75" customHeight="1">
      <c r="A20" s="4"/>
      <c r="B20" s="21"/>
      <c r="F20" s="4"/>
    </row>
    <row r="21" ht="15.75" customHeight="1">
      <c r="A21" s="4"/>
      <c r="B21" s="21"/>
      <c r="F21" s="4"/>
    </row>
    <row r="22" ht="15.75" customHeight="1">
      <c r="A22" s="4"/>
      <c r="B22" s="21"/>
      <c r="F22" s="4"/>
    </row>
    <row r="23" ht="15.75" customHeight="1">
      <c r="A23" s="4"/>
      <c r="B23" s="21"/>
      <c r="F23" s="4"/>
    </row>
    <row r="24" ht="15.75" customHeight="1">
      <c r="A24" s="4"/>
      <c r="B24" s="21"/>
      <c r="F24" s="4"/>
    </row>
    <row r="25" ht="15.75" customHeight="1">
      <c r="A25" s="4"/>
      <c r="B25" s="21"/>
      <c r="F25" s="4"/>
    </row>
    <row r="26" ht="15.75" customHeight="1">
      <c r="A26" s="4"/>
      <c r="B26" s="21"/>
      <c r="F26" s="4"/>
    </row>
    <row r="27" ht="15.75" customHeight="1">
      <c r="A27" s="4"/>
      <c r="B27" s="21"/>
      <c r="F27" s="4"/>
    </row>
    <row r="28" ht="15.75" customHeight="1">
      <c r="A28" s="4"/>
      <c r="B28" s="21"/>
      <c r="F28" s="4"/>
    </row>
    <row r="29" ht="15.75" customHeight="1">
      <c r="A29" s="4"/>
      <c r="B29" s="4"/>
      <c r="C29" s="4"/>
      <c r="D29" s="4"/>
      <c r="E29" s="4"/>
      <c r="F29" s="4"/>
    </row>
    <row r="30" ht="15.75" customHeight="1">
      <c r="A30" s="4"/>
      <c r="B30" s="4"/>
      <c r="C30" s="4"/>
      <c r="D30" s="4"/>
      <c r="E30" s="4"/>
      <c r="F30" s="4"/>
    </row>
    <row r="31" ht="15.75" customHeight="1">
      <c r="A31" s="4"/>
      <c r="B31" s="4"/>
      <c r="C31" s="4"/>
      <c r="D31" s="4"/>
      <c r="E31" s="4"/>
      <c r="F31" s="4"/>
    </row>
    <row r="32" ht="15.75" customHeight="1">
      <c r="A32" s="4"/>
      <c r="B32" s="4"/>
      <c r="C32" s="4"/>
      <c r="D32" s="4"/>
      <c r="E32" s="4"/>
      <c r="F32" s="4"/>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F3"/>
    <mergeCell ref="A4:F6"/>
    <mergeCell ref="B11:E28"/>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26" width="10.56"/>
  </cols>
  <sheetData>
    <row r="1" ht="15.75" customHeight="1">
      <c r="A1" s="41" t="s">
        <v>162</v>
      </c>
      <c r="D1" s="42" t="s">
        <v>163</v>
      </c>
    </row>
    <row r="2" ht="15.75" customHeight="1">
      <c r="A2" s="43" t="s">
        <v>8</v>
      </c>
      <c r="D2" s="43" t="s">
        <v>164</v>
      </c>
    </row>
    <row r="3" ht="15.75" customHeight="1">
      <c r="A3" s="43" t="s">
        <v>9</v>
      </c>
    </row>
    <row r="4" ht="15.75" customHeight="1">
      <c r="A4" s="43" t="s">
        <v>10</v>
      </c>
    </row>
    <row r="5" ht="15.75" customHeight="1">
      <c r="A5" s="44" t="s">
        <v>11</v>
      </c>
    </row>
    <row r="6" ht="15.75" customHeight="1">
      <c r="A6" s="44" t="s">
        <v>12</v>
      </c>
    </row>
    <row r="7" ht="15.75" customHeight="1">
      <c r="A7" s="44" t="s">
        <v>13</v>
      </c>
    </row>
    <row r="8" ht="15.75" customHeight="1">
      <c r="A8" s="44" t="s">
        <v>14</v>
      </c>
    </row>
    <row r="9" ht="15.75" customHeight="1">
      <c r="A9" s="44" t="s">
        <v>15</v>
      </c>
    </row>
    <row r="10" ht="15.75" customHeight="1">
      <c r="A10" s="44" t="s">
        <v>16</v>
      </c>
    </row>
    <row r="11" ht="15.75" customHeight="1">
      <c r="A11" s="44" t="s">
        <v>17</v>
      </c>
    </row>
    <row r="12" ht="15.75" customHeight="1">
      <c r="A12" s="44" t="s">
        <v>18</v>
      </c>
    </row>
    <row r="13" ht="15.75" customHeight="1">
      <c r="A13" s="44" t="s">
        <v>19</v>
      </c>
    </row>
    <row r="14" ht="15.75" customHeight="1">
      <c r="A14" s="44" t="s">
        <v>20</v>
      </c>
    </row>
    <row r="15" ht="15.75" customHeight="1">
      <c r="A15" s="44" t="s">
        <v>21</v>
      </c>
    </row>
    <row r="16" ht="15.75" customHeight="1">
      <c r="A16" s="44" t="s">
        <v>165</v>
      </c>
    </row>
    <row r="17" ht="15.75" customHeight="1">
      <c r="A17" s="44" t="s">
        <v>23</v>
      </c>
    </row>
    <row r="18" ht="15.75" customHeight="1">
      <c r="A18" s="44" t="s">
        <v>24</v>
      </c>
    </row>
    <row r="19" ht="15.75" customHeight="1">
      <c r="A19" s="43" t="s">
        <v>25</v>
      </c>
    </row>
    <row r="20" ht="15.75" customHeight="1">
      <c r="A20" s="43" t="s">
        <v>166</v>
      </c>
    </row>
    <row r="21" ht="15.75" customHeight="1">
      <c r="A21" s="43" t="s">
        <v>27</v>
      </c>
    </row>
    <row r="22" ht="15.75" customHeight="1">
      <c r="A22" s="43" t="s">
        <v>28</v>
      </c>
    </row>
    <row r="23" ht="15.75" customHeight="1">
      <c r="A23" s="43" t="s">
        <v>29</v>
      </c>
    </row>
    <row r="24" ht="15.75" customHeight="1">
      <c r="A24" s="43" t="s">
        <v>167</v>
      </c>
    </row>
    <row r="25" ht="15.75" customHeight="1">
      <c r="A25" s="43" t="s">
        <v>168</v>
      </c>
    </row>
    <row r="26" ht="15.75" customHeight="1">
      <c r="A26" s="43" t="s">
        <v>169</v>
      </c>
    </row>
    <row r="27" ht="15.75" customHeight="1">
      <c r="A27" s="43" t="s">
        <v>170</v>
      </c>
    </row>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paperSize="9"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2EFD9"/>
    <pageSetUpPr/>
  </sheetPr>
  <sheetViews>
    <sheetView workbookViewId="0"/>
  </sheetViews>
  <sheetFormatPr customHeight="1" defaultColWidth="11.22" defaultRowHeight="15.0"/>
  <cols>
    <col customWidth="1" min="1" max="1" width="10.78"/>
    <col customWidth="1" min="2" max="2" width="24.78"/>
    <col customWidth="1" min="3" max="17" width="12.44"/>
    <col customWidth="1" min="18" max="18" width="2.67"/>
    <col customWidth="1" min="19" max="19" width="83.33"/>
    <col customWidth="1" min="20" max="26" width="10.56"/>
  </cols>
  <sheetData>
    <row r="1" ht="39.75" customHeight="1">
      <c r="A1" s="1" t="s">
        <v>171</v>
      </c>
      <c r="B1" s="2"/>
      <c r="C1" s="2"/>
      <c r="D1" s="2"/>
      <c r="E1" s="2"/>
      <c r="F1" s="2"/>
      <c r="G1" s="2"/>
      <c r="H1" s="2"/>
      <c r="I1" s="2"/>
      <c r="J1" s="2"/>
      <c r="K1" s="2"/>
      <c r="L1" s="2"/>
      <c r="M1" s="2"/>
      <c r="N1" s="2"/>
      <c r="O1" s="2"/>
      <c r="P1" s="2"/>
      <c r="Q1" s="2"/>
      <c r="R1" s="2"/>
      <c r="S1" s="2"/>
      <c r="T1" s="4"/>
      <c r="U1" s="4"/>
      <c r="V1" s="4"/>
      <c r="W1" s="4"/>
      <c r="X1" s="4"/>
      <c r="Y1" s="4"/>
      <c r="Z1" s="4"/>
    </row>
    <row r="2" ht="19.5" customHeight="1">
      <c r="A2" s="3" t="s">
        <v>37</v>
      </c>
      <c r="B2" s="2"/>
      <c r="C2" s="2"/>
      <c r="D2" s="2"/>
      <c r="E2" s="2"/>
      <c r="F2" s="2"/>
      <c r="G2" s="2"/>
      <c r="H2" s="2"/>
      <c r="I2" s="2"/>
      <c r="J2" s="2"/>
      <c r="K2" s="2"/>
      <c r="L2" s="2"/>
      <c r="M2" s="2"/>
      <c r="N2" s="2"/>
      <c r="O2" s="2"/>
      <c r="P2" s="2"/>
      <c r="Q2" s="2"/>
      <c r="R2" s="2"/>
      <c r="S2" s="2"/>
      <c r="T2" s="4"/>
      <c r="U2" s="4"/>
      <c r="V2" s="4"/>
      <c r="W2" s="4"/>
      <c r="X2" s="4"/>
      <c r="Y2" s="4"/>
      <c r="Z2" s="4"/>
    </row>
    <row r="3" ht="19.5" customHeight="1">
      <c r="A3" s="3" t="s">
        <v>1</v>
      </c>
      <c r="B3" s="2"/>
      <c r="C3" s="2"/>
      <c r="D3" s="2"/>
      <c r="E3" s="2"/>
      <c r="F3" s="2"/>
      <c r="G3" s="2"/>
      <c r="H3" s="2"/>
      <c r="I3" s="2"/>
      <c r="J3" s="2"/>
      <c r="K3" s="2"/>
      <c r="L3" s="2"/>
      <c r="M3" s="2"/>
      <c r="N3" s="2"/>
      <c r="O3" s="2"/>
      <c r="P3" s="2"/>
      <c r="Q3" s="2"/>
      <c r="R3" s="2"/>
      <c r="S3" s="2"/>
      <c r="T3" s="4"/>
      <c r="U3" s="4"/>
      <c r="V3" s="4"/>
      <c r="W3" s="4"/>
      <c r="X3" s="4"/>
      <c r="Y3" s="4"/>
      <c r="Z3" s="4"/>
    </row>
    <row r="4" ht="19.5" customHeight="1">
      <c r="A4" s="4"/>
      <c r="B4" s="4"/>
      <c r="C4" s="4"/>
      <c r="D4" s="4"/>
      <c r="E4" s="4"/>
      <c r="F4" s="4"/>
      <c r="G4" s="4"/>
      <c r="H4" s="4"/>
      <c r="I4" s="4"/>
      <c r="J4" s="4"/>
      <c r="K4" s="4"/>
      <c r="L4" s="4"/>
      <c r="M4" s="4"/>
      <c r="N4" s="4"/>
      <c r="O4" s="4"/>
      <c r="P4" s="4"/>
      <c r="Q4" s="4"/>
      <c r="R4" s="4"/>
      <c r="S4" s="4"/>
      <c r="T4" s="4"/>
      <c r="U4" s="4"/>
      <c r="V4" s="4"/>
      <c r="W4" s="4"/>
      <c r="X4" s="4"/>
      <c r="Y4" s="4"/>
      <c r="Z4" s="4"/>
    </row>
    <row r="5">
      <c r="A5" s="5" t="s">
        <v>2</v>
      </c>
      <c r="B5" s="2"/>
      <c r="C5" s="2"/>
      <c r="D5" s="2"/>
      <c r="E5" s="2"/>
      <c r="F5" s="2"/>
      <c r="G5" s="2"/>
      <c r="H5" s="2"/>
      <c r="I5" s="2"/>
      <c r="J5" s="2"/>
      <c r="K5" s="2"/>
      <c r="L5" s="2"/>
      <c r="M5" s="2"/>
      <c r="N5" s="2"/>
      <c r="O5" s="2"/>
      <c r="P5" s="2"/>
      <c r="Q5" s="2"/>
      <c r="R5" s="2"/>
      <c r="S5" s="2"/>
      <c r="T5" s="4"/>
      <c r="U5" s="4"/>
      <c r="V5" s="4"/>
      <c r="W5" s="4"/>
      <c r="X5" s="4"/>
      <c r="Y5" s="4"/>
      <c r="Z5" s="4"/>
    </row>
    <row r="6">
      <c r="A6" s="4"/>
      <c r="B6" s="4"/>
      <c r="C6" s="4"/>
      <c r="D6" s="4"/>
      <c r="E6" s="4"/>
      <c r="F6" s="4"/>
      <c r="G6" s="4"/>
      <c r="H6" s="4"/>
      <c r="I6" s="4"/>
      <c r="J6" s="4"/>
      <c r="K6" s="4"/>
      <c r="L6" s="4"/>
      <c r="M6" s="4"/>
      <c r="N6" s="4"/>
      <c r="O6" s="4"/>
      <c r="P6" s="4"/>
      <c r="Q6" s="4"/>
      <c r="R6" s="4"/>
      <c r="S6" s="4"/>
      <c r="T6" s="4"/>
      <c r="U6" s="4"/>
      <c r="V6" s="4"/>
      <c r="W6" s="4"/>
      <c r="X6" s="4"/>
      <c r="Y6" s="4"/>
      <c r="Z6" s="4"/>
    </row>
    <row r="7">
      <c r="A7" s="6" t="s">
        <v>3</v>
      </c>
      <c r="B7" s="6" t="s">
        <v>4</v>
      </c>
      <c r="C7" s="6" t="s">
        <v>5</v>
      </c>
      <c r="D7" s="6" t="s">
        <v>6</v>
      </c>
      <c r="E7" s="7" t="s">
        <v>7</v>
      </c>
      <c r="F7" s="6" t="s">
        <v>172</v>
      </c>
      <c r="G7" s="6" t="s">
        <v>173</v>
      </c>
      <c r="H7" s="6" t="s">
        <v>174</v>
      </c>
      <c r="I7" s="6" t="s">
        <v>175</v>
      </c>
      <c r="J7" s="6" t="s">
        <v>176</v>
      </c>
      <c r="K7" s="6" t="s">
        <v>177</v>
      </c>
      <c r="L7" s="6" t="s">
        <v>178</v>
      </c>
      <c r="M7" s="6" t="s">
        <v>179</v>
      </c>
      <c r="N7" s="6" t="s">
        <v>180</v>
      </c>
      <c r="O7" s="6" t="s">
        <v>181</v>
      </c>
      <c r="P7" s="6" t="s">
        <v>182</v>
      </c>
      <c r="Q7" s="6" t="s">
        <v>183</v>
      </c>
      <c r="R7" s="45"/>
      <c r="S7" s="6" t="s">
        <v>184</v>
      </c>
      <c r="T7" s="4"/>
      <c r="U7" s="4"/>
      <c r="V7" s="4"/>
      <c r="W7" s="4"/>
      <c r="X7" s="4"/>
      <c r="Y7" s="4"/>
      <c r="Z7" s="4"/>
    </row>
    <row r="8">
      <c r="A8" s="8">
        <f>Kontoplan!B11</f>
        <v>3000</v>
      </c>
      <c r="B8" s="8" t="str">
        <f>Kontoplan!C11</f>
        <v>Salgsinntekter, avgiftspliktig</v>
      </c>
      <c r="C8" s="9"/>
      <c r="D8" s="9"/>
      <c r="E8" s="10">
        <f t="shared" ref="E8:E25" si="1">SUM(F8:Q8)</f>
        <v>0</v>
      </c>
      <c r="F8" s="11" t="str">
        <f t="array" ref="F8">IFERROR(SUMPRODUCT(SUMIF(INDIRECT("'"&amp;avdeling&amp;"'!"&amp;"$A$13:$A$70"),$A8,INDIRECT("'"&amp;avdeling&amp;"'!"&amp;"F$13:F$70"))),"ARK MANGLER")</f>
        <v>ARK MANGLER</v>
      </c>
      <c r="G8" s="11" t="str">
        <f t="array" ref="G8">IFERROR(SUMPRODUCT(SUMIF(INDIRECT("'"&amp;avdeling&amp;"'!"&amp;"$A$13:$A$70"),$A8,INDIRECT("'"&amp;avdeling&amp;"'!"&amp;"G$13:G$70"))),"ARK MANGLER")</f>
        <v>ARK MANGLER</v>
      </c>
      <c r="H8" s="11" t="str">
        <f t="array" ref="H8">IFERROR(SUMPRODUCT(SUMIF(INDIRECT("'"&amp;avdeling&amp;"'!"&amp;"$A$13:$A$70"),$A8,INDIRECT("'"&amp;avdeling&amp;"'!"&amp;"H$13:H$70"))),"ARK MANGLER")</f>
        <v>ARK MANGLER</v>
      </c>
      <c r="I8" s="11" t="str">
        <f t="array" ref="I8">IFERROR(SUMPRODUCT(SUMIF(INDIRECT("'"&amp;avdeling&amp;"'!"&amp;"$A$13:$A$70"),$A8,INDIRECT("'"&amp;avdeling&amp;"'!"&amp;"I$13:I$70"))),"ARK MANGLER")</f>
        <v>ARK MANGLER</v>
      </c>
      <c r="J8" s="11" t="str">
        <f t="array" ref="J8">IFERROR(SUMPRODUCT(SUMIF(INDIRECT("'"&amp;avdeling&amp;"'!"&amp;"$A$13:$A$70"),$A8,INDIRECT("'"&amp;avdeling&amp;"'!"&amp;"J$13:J$70"))),"ARK MANGLER")</f>
        <v>ARK MANGLER</v>
      </c>
      <c r="K8" s="11" t="str">
        <f t="array" ref="K8">IFERROR(SUMPRODUCT(SUMIF(INDIRECT("'"&amp;avdeling&amp;"'!"&amp;"$A$13:$A$70"),$A8,INDIRECT("'"&amp;avdeling&amp;"'!"&amp;"K$13:K$70"))),"ARK MANGLER")</f>
        <v>ARK MANGLER</v>
      </c>
      <c r="L8" s="11" t="str">
        <f t="array" ref="L8">IFERROR(SUMPRODUCT(SUMIF(INDIRECT("'"&amp;avdeling&amp;"'!"&amp;"$A$13:$A$70"),$A8,INDIRECT("'"&amp;avdeling&amp;"'!"&amp;"L$13:L$70"))),"ARK MANGLER")</f>
        <v>ARK MANGLER</v>
      </c>
      <c r="M8" s="11" t="str">
        <f t="array" ref="M8">IFERROR(SUMPRODUCT(SUMIF(INDIRECT("'"&amp;avdeling&amp;"'!"&amp;"$A$13:$A$70"),$A8,INDIRECT("'"&amp;avdeling&amp;"'!"&amp;"M$13:M$70"))),"ARK MANGLER")</f>
        <v>ARK MANGLER</v>
      </c>
      <c r="N8" s="11" t="str">
        <f t="array" ref="N8">IFERROR(SUMPRODUCT(SUMIF(INDIRECT("'"&amp;avdeling&amp;"'!"&amp;"$A$13:$A$70"),$A8,INDIRECT("'"&amp;avdeling&amp;"'!"&amp;"N$13:N$70"))),"ARK MANGLER")</f>
        <v>ARK MANGLER</v>
      </c>
      <c r="O8" s="11" t="str">
        <f t="array" ref="O8">IFERROR(SUMPRODUCT(SUMIF(INDIRECT("'"&amp;avdeling&amp;"'!"&amp;"$A$13:$A$70"),$A8,INDIRECT("'"&amp;avdeling&amp;"'!"&amp;"O$13:O$70"))),"ARK MANGLER")</f>
        <v>ARK MANGLER</v>
      </c>
      <c r="P8" s="11" t="str">
        <f t="array" ref="P8">IFERROR(SUMPRODUCT(SUMIF(INDIRECT("'"&amp;avdeling&amp;"'!"&amp;"$A$13:$A$70"),$A8,INDIRECT("'"&amp;avdeling&amp;"'!"&amp;"P$13:P$70"))),"ARK MANGLER")</f>
        <v>ARK MANGLER</v>
      </c>
      <c r="Q8" s="11" t="str">
        <f t="array" ref="Q8">IFERROR(SUMPRODUCT(SUMIF(INDIRECT("'"&amp;avdeling&amp;"'!"&amp;"$A$13:$A$70"),$A8,INDIRECT("'"&amp;avdeling&amp;"'!"&amp;"Q$13:Q$70"))),"ARK MANGLER")</f>
        <v>ARK MANGLER</v>
      </c>
      <c r="R8" s="4"/>
      <c r="S8" s="46"/>
      <c r="T8" s="4"/>
      <c r="U8" s="4"/>
      <c r="V8" s="4"/>
      <c r="W8" s="4"/>
      <c r="X8" s="4"/>
      <c r="Y8" s="4"/>
      <c r="Z8" s="4"/>
    </row>
    <row r="9">
      <c r="A9" s="8">
        <f>Kontoplan!B12</f>
        <v>3009</v>
      </c>
      <c r="B9" s="8" t="str">
        <f>Kontoplan!C12</f>
        <v>Sponsorinntekt</v>
      </c>
      <c r="C9" s="9"/>
      <c r="D9" s="9"/>
      <c r="E9" s="10">
        <f t="shared" si="1"/>
        <v>0</v>
      </c>
      <c r="F9" s="11" t="str">
        <f t="array" ref="F9">IFERROR(SUMPRODUCT(SUMIF(INDIRECT("'"&amp;avdeling&amp;"'!"&amp;"$A$13:$A$70"),$A9,INDIRECT("'"&amp;avdeling&amp;"'!"&amp;"F$13:F$70"))),"ARK MANGLER")</f>
        <v>ARK MANGLER</v>
      </c>
      <c r="G9" s="11" t="str">
        <f t="array" ref="G9">IFERROR(SUMPRODUCT(SUMIF(INDIRECT("'"&amp;avdeling&amp;"'!"&amp;"$A$13:$A$70"),$A9,INDIRECT("'"&amp;avdeling&amp;"'!"&amp;"G$13:G$70"))),"ARK MANGLER")</f>
        <v>ARK MANGLER</v>
      </c>
      <c r="H9" s="11" t="str">
        <f t="array" ref="H9">IFERROR(SUMPRODUCT(SUMIF(INDIRECT("'"&amp;avdeling&amp;"'!"&amp;"$A$13:$A$70"),$A9,INDIRECT("'"&amp;avdeling&amp;"'!"&amp;"H$13:H$70"))),"ARK MANGLER")</f>
        <v>ARK MANGLER</v>
      </c>
      <c r="I9" s="11" t="str">
        <f t="array" ref="I9">IFERROR(SUMPRODUCT(SUMIF(INDIRECT("'"&amp;avdeling&amp;"'!"&amp;"$A$13:$A$70"),$A9,INDIRECT("'"&amp;avdeling&amp;"'!"&amp;"I$13:I$70"))),"ARK MANGLER")</f>
        <v>ARK MANGLER</v>
      </c>
      <c r="J9" s="11" t="str">
        <f t="array" ref="J9">IFERROR(SUMPRODUCT(SUMIF(INDIRECT("'"&amp;avdeling&amp;"'!"&amp;"$A$13:$A$70"),$A9,INDIRECT("'"&amp;avdeling&amp;"'!"&amp;"J$13:J$70"))),"ARK MANGLER")</f>
        <v>ARK MANGLER</v>
      </c>
      <c r="K9" s="11" t="str">
        <f t="array" ref="K9">IFERROR(SUMPRODUCT(SUMIF(INDIRECT("'"&amp;avdeling&amp;"'!"&amp;"$A$13:$A$70"),$A9,INDIRECT("'"&amp;avdeling&amp;"'!"&amp;"K$13:K$70"))),"ARK MANGLER")</f>
        <v>ARK MANGLER</v>
      </c>
      <c r="L9" s="11" t="str">
        <f t="array" ref="L9">IFERROR(SUMPRODUCT(SUMIF(INDIRECT("'"&amp;avdeling&amp;"'!"&amp;"$A$13:$A$70"),$A9,INDIRECT("'"&amp;avdeling&amp;"'!"&amp;"L$13:L$70"))),"ARK MANGLER")</f>
        <v>ARK MANGLER</v>
      </c>
      <c r="M9" s="11" t="str">
        <f t="array" ref="M9">IFERROR(SUMPRODUCT(SUMIF(INDIRECT("'"&amp;avdeling&amp;"'!"&amp;"$A$13:$A$70"),$A9,INDIRECT("'"&amp;avdeling&amp;"'!"&amp;"M$13:M$70"))),"ARK MANGLER")</f>
        <v>ARK MANGLER</v>
      </c>
      <c r="N9" s="11" t="str">
        <f t="array" ref="N9">IFERROR(SUMPRODUCT(SUMIF(INDIRECT("'"&amp;avdeling&amp;"'!"&amp;"$A$13:$A$70"),$A9,INDIRECT("'"&amp;avdeling&amp;"'!"&amp;"N$13:N$70"))),"ARK MANGLER")</f>
        <v>ARK MANGLER</v>
      </c>
      <c r="O9" s="11" t="str">
        <f t="array" ref="O9">IFERROR(SUMPRODUCT(SUMIF(INDIRECT("'"&amp;avdeling&amp;"'!"&amp;"$A$13:$A$70"),$A9,INDIRECT("'"&amp;avdeling&amp;"'!"&amp;"O$13:O$70"))),"ARK MANGLER")</f>
        <v>ARK MANGLER</v>
      </c>
      <c r="P9" s="11" t="str">
        <f t="array" ref="P9">IFERROR(SUMPRODUCT(SUMIF(INDIRECT("'"&amp;avdeling&amp;"'!"&amp;"$A$13:$A$70"),$A9,INDIRECT("'"&amp;avdeling&amp;"'!"&amp;"P$13:P$70"))),"ARK MANGLER")</f>
        <v>ARK MANGLER</v>
      </c>
      <c r="Q9" s="11" t="str">
        <f t="array" ref="Q9">IFERROR(SUMPRODUCT(SUMIF(INDIRECT("'"&amp;avdeling&amp;"'!"&amp;"$A$13:$A$70"),$A9,INDIRECT("'"&amp;avdeling&amp;"'!"&amp;"Q$13:Q$70"))),"ARK MANGLER")</f>
        <v>ARK MANGLER</v>
      </c>
      <c r="R9" s="4"/>
      <c r="S9" s="46"/>
      <c r="T9" s="4"/>
      <c r="U9" s="4"/>
      <c r="V9" s="4"/>
      <c r="W9" s="4"/>
      <c r="X9" s="4"/>
      <c r="Y9" s="4"/>
      <c r="Z9" s="4"/>
    </row>
    <row r="10">
      <c r="A10" s="8">
        <f>Kontoplan!B13</f>
        <v>3100</v>
      </c>
      <c r="B10" s="8" t="str">
        <f>Kontoplan!C13</f>
        <v>Salgsinntekter, avgiftsfri</v>
      </c>
      <c r="C10" s="9"/>
      <c r="D10" s="9">
        <v>-740314.0</v>
      </c>
      <c r="E10" s="10">
        <f t="shared" si="1"/>
        <v>0</v>
      </c>
      <c r="F10" s="11" t="str">
        <f t="array" ref="F10">IFERROR(SUMPRODUCT(SUMIF(INDIRECT("'"&amp;avdeling&amp;"'!"&amp;"$A$13:$A$70"),$A10,INDIRECT("'"&amp;avdeling&amp;"'!"&amp;"F$13:F$70"))),"ARK MANGLER")</f>
        <v>ARK MANGLER</v>
      </c>
      <c r="G10" s="11" t="str">
        <f t="array" ref="G10">IFERROR(SUMPRODUCT(SUMIF(INDIRECT("'"&amp;avdeling&amp;"'!"&amp;"$A$13:$A$70"),$A10,INDIRECT("'"&amp;avdeling&amp;"'!"&amp;"G$13:G$70"))),"ARK MANGLER")</f>
        <v>ARK MANGLER</v>
      </c>
      <c r="H10" s="11" t="str">
        <f t="array" ref="H10">IFERROR(SUMPRODUCT(SUMIF(INDIRECT("'"&amp;avdeling&amp;"'!"&amp;"$A$13:$A$70"),$A10,INDIRECT("'"&amp;avdeling&amp;"'!"&amp;"H$13:H$70"))),"ARK MANGLER")</f>
        <v>ARK MANGLER</v>
      </c>
      <c r="I10" s="11" t="str">
        <f t="array" ref="I10">IFERROR(SUMPRODUCT(SUMIF(INDIRECT("'"&amp;avdeling&amp;"'!"&amp;"$A$13:$A$70"),$A10,INDIRECT("'"&amp;avdeling&amp;"'!"&amp;"I$13:I$70"))),"ARK MANGLER")</f>
        <v>ARK MANGLER</v>
      </c>
      <c r="J10" s="11" t="str">
        <f t="array" ref="J10">IFERROR(SUMPRODUCT(SUMIF(INDIRECT("'"&amp;avdeling&amp;"'!"&amp;"$A$13:$A$70"),$A10,INDIRECT("'"&amp;avdeling&amp;"'!"&amp;"J$13:J$70"))),"ARK MANGLER")</f>
        <v>ARK MANGLER</v>
      </c>
      <c r="K10" s="11" t="str">
        <f t="array" ref="K10">IFERROR(SUMPRODUCT(SUMIF(INDIRECT("'"&amp;avdeling&amp;"'!"&amp;"$A$13:$A$70"),$A10,INDIRECT("'"&amp;avdeling&amp;"'!"&amp;"K$13:K$70"))),"ARK MANGLER")</f>
        <v>ARK MANGLER</v>
      </c>
      <c r="L10" s="11" t="str">
        <f t="array" ref="L10">IFERROR(SUMPRODUCT(SUMIF(INDIRECT("'"&amp;avdeling&amp;"'!"&amp;"$A$13:$A$70"),$A10,INDIRECT("'"&amp;avdeling&amp;"'!"&amp;"L$13:L$70"))),"ARK MANGLER")</f>
        <v>ARK MANGLER</v>
      </c>
      <c r="M10" s="11" t="str">
        <f t="array" ref="M10">IFERROR(SUMPRODUCT(SUMIF(INDIRECT("'"&amp;avdeling&amp;"'!"&amp;"$A$13:$A$70"),$A10,INDIRECT("'"&amp;avdeling&amp;"'!"&amp;"M$13:M$70"))),"ARK MANGLER")</f>
        <v>ARK MANGLER</v>
      </c>
      <c r="N10" s="11" t="str">
        <f t="array" ref="N10">IFERROR(SUMPRODUCT(SUMIF(INDIRECT("'"&amp;avdeling&amp;"'!"&amp;"$A$13:$A$70"),$A10,INDIRECT("'"&amp;avdeling&amp;"'!"&amp;"N$13:N$70"))),"ARK MANGLER")</f>
        <v>ARK MANGLER</v>
      </c>
      <c r="O10" s="11" t="str">
        <f t="array" ref="O10">IFERROR(SUMPRODUCT(SUMIF(INDIRECT("'"&amp;avdeling&amp;"'!"&amp;"$A$13:$A$70"),$A10,INDIRECT("'"&amp;avdeling&amp;"'!"&amp;"O$13:O$70"))),"ARK MANGLER")</f>
        <v>ARK MANGLER</v>
      </c>
      <c r="P10" s="11" t="str">
        <f t="array" ref="P10">IFERROR(SUMPRODUCT(SUMIF(INDIRECT("'"&amp;avdeling&amp;"'!"&amp;"$A$13:$A$70"),$A10,INDIRECT("'"&amp;avdeling&amp;"'!"&amp;"P$13:P$70"))),"ARK MANGLER")</f>
        <v>ARK MANGLER</v>
      </c>
      <c r="Q10" s="11" t="str">
        <f t="array" ref="Q10">IFERROR(SUMPRODUCT(SUMIF(INDIRECT("'"&amp;avdeling&amp;"'!"&amp;"$A$13:$A$70"),$A10,INDIRECT("'"&amp;avdeling&amp;"'!"&amp;"Q$13:Q$70"))),"ARK MANGLER")</f>
        <v>ARK MANGLER</v>
      </c>
      <c r="R10" s="4"/>
      <c r="S10" s="46"/>
      <c r="T10" s="4"/>
      <c r="U10" s="4"/>
      <c r="V10" s="4"/>
      <c r="W10" s="4"/>
      <c r="X10" s="4"/>
      <c r="Y10" s="4"/>
      <c r="Z10" s="4"/>
    </row>
    <row r="11">
      <c r="A11" s="8">
        <f>Kontoplan!B14</f>
        <v>3101</v>
      </c>
      <c r="B11" s="8" t="str">
        <f>Kontoplan!C14</f>
        <v>Dugnad</v>
      </c>
      <c r="C11" s="9"/>
      <c r="D11" s="9">
        <v>-11050.0</v>
      </c>
      <c r="E11" s="10">
        <f t="shared" si="1"/>
        <v>0</v>
      </c>
      <c r="F11" s="11" t="str">
        <f t="array" ref="F11">IFERROR(SUMPRODUCT(SUMIF(INDIRECT("'"&amp;avdeling&amp;"'!"&amp;"$A$13:$A$70"),$A11,INDIRECT("'"&amp;avdeling&amp;"'!"&amp;"F$13:F$70"))),"ARK MANGLER")</f>
        <v>ARK MANGLER</v>
      </c>
      <c r="G11" s="11" t="str">
        <f t="array" ref="G11">IFERROR(SUMPRODUCT(SUMIF(INDIRECT("'"&amp;avdeling&amp;"'!"&amp;"$A$13:$A$70"),$A11,INDIRECT("'"&amp;avdeling&amp;"'!"&amp;"G$13:G$70"))),"ARK MANGLER")</f>
        <v>ARK MANGLER</v>
      </c>
      <c r="H11" s="11" t="str">
        <f t="array" ref="H11">IFERROR(SUMPRODUCT(SUMIF(INDIRECT("'"&amp;avdeling&amp;"'!"&amp;"$A$13:$A$70"),$A11,INDIRECT("'"&amp;avdeling&amp;"'!"&amp;"H$13:H$70"))),"ARK MANGLER")</f>
        <v>ARK MANGLER</v>
      </c>
      <c r="I11" s="11" t="str">
        <f t="array" ref="I11">IFERROR(SUMPRODUCT(SUMIF(INDIRECT("'"&amp;avdeling&amp;"'!"&amp;"$A$13:$A$70"),$A11,INDIRECT("'"&amp;avdeling&amp;"'!"&amp;"I$13:I$70"))),"ARK MANGLER")</f>
        <v>ARK MANGLER</v>
      </c>
      <c r="J11" s="11" t="str">
        <f t="array" ref="J11">IFERROR(SUMPRODUCT(SUMIF(INDIRECT("'"&amp;avdeling&amp;"'!"&amp;"$A$13:$A$70"),$A11,INDIRECT("'"&amp;avdeling&amp;"'!"&amp;"J$13:J$70"))),"ARK MANGLER")</f>
        <v>ARK MANGLER</v>
      </c>
      <c r="K11" s="11" t="str">
        <f t="array" ref="K11">IFERROR(SUMPRODUCT(SUMIF(INDIRECT("'"&amp;avdeling&amp;"'!"&amp;"$A$13:$A$70"),$A11,INDIRECT("'"&amp;avdeling&amp;"'!"&amp;"K$13:K$70"))),"ARK MANGLER")</f>
        <v>ARK MANGLER</v>
      </c>
      <c r="L11" s="11" t="str">
        <f t="array" ref="L11">IFERROR(SUMPRODUCT(SUMIF(INDIRECT("'"&amp;avdeling&amp;"'!"&amp;"$A$13:$A$70"),$A11,INDIRECT("'"&amp;avdeling&amp;"'!"&amp;"L$13:L$70"))),"ARK MANGLER")</f>
        <v>ARK MANGLER</v>
      </c>
      <c r="M11" s="11" t="str">
        <f t="array" ref="M11">IFERROR(SUMPRODUCT(SUMIF(INDIRECT("'"&amp;avdeling&amp;"'!"&amp;"$A$13:$A$70"),$A11,INDIRECT("'"&amp;avdeling&amp;"'!"&amp;"M$13:M$70"))),"ARK MANGLER")</f>
        <v>ARK MANGLER</v>
      </c>
      <c r="N11" s="11" t="str">
        <f t="array" ref="N11">IFERROR(SUMPRODUCT(SUMIF(INDIRECT("'"&amp;avdeling&amp;"'!"&amp;"$A$13:$A$70"),$A11,INDIRECT("'"&amp;avdeling&amp;"'!"&amp;"N$13:N$70"))),"ARK MANGLER")</f>
        <v>ARK MANGLER</v>
      </c>
      <c r="O11" s="11" t="str">
        <f t="array" ref="O11">IFERROR(SUMPRODUCT(SUMIF(INDIRECT("'"&amp;avdeling&amp;"'!"&amp;"$A$13:$A$70"),$A11,INDIRECT("'"&amp;avdeling&amp;"'!"&amp;"O$13:O$70"))),"ARK MANGLER")</f>
        <v>ARK MANGLER</v>
      </c>
      <c r="P11" s="11" t="str">
        <f t="array" ref="P11">IFERROR(SUMPRODUCT(SUMIF(INDIRECT("'"&amp;avdeling&amp;"'!"&amp;"$A$13:$A$70"),$A11,INDIRECT("'"&amp;avdeling&amp;"'!"&amp;"P$13:P$70"))),"ARK MANGLER")</f>
        <v>ARK MANGLER</v>
      </c>
      <c r="Q11" s="11" t="str">
        <f t="array" ref="Q11">IFERROR(SUMPRODUCT(SUMIF(INDIRECT("'"&amp;avdeling&amp;"'!"&amp;"$A$13:$A$70"),$A11,INDIRECT("'"&amp;avdeling&amp;"'!"&amp;"Q$13:Q$70"))),"ARK MANGLER")</f>
        <v>ARK MANGLER</v>
      </c>
      <c r="R11" s="4"/>
      <c r="S11" s="46"/>
      <c r="T11" s="4"/>
      <c r="U11" s="4"/>
      <c r="V11" s="4"/>
      <c r="W11" s="4"/>
      <c r="X11" s="4"/>
      <c r="Y11" s="4"/>
      <c r="Z11" s="4"/>
    </row>
    <row r="12">
      <c r="A12" s="8">
        <f>Kontoplan!B15</f>
        <v>3410</v>
      </c>
      <c r="B12" s="8" t="str">
        <f>Kontoplan!C15</f>
        <v>Tilskudd fra Oslo Kommune</v>
      </c>
      <c r="C12" s="9"/>
      <c r="D12" s="9">
        <v>-256312.0</v>
      </c>
      <c r="E12" s="10">
        <f t="shared" si="1"/>
        <v>0</v>
      </c>
      <c r="F12" s="11" t="str">
        <f t="array" ref="F12">IFERROR(SUMPRODUCT(SUMIF(INDIRECT("'"&amp;avdeling&amp;"'!"&amp;"$A$13:$A$70"),$A12,INDIRECT("'"&amp;avdeling&amp;"'!"&amp;"F$13:F$70"))),"ARK MANGLER")</f>
        <v>ARK MANGLER</v>
      </c>
      <c r="G12" s="11" t="str">
        <f t="array" ref="G12">IFERROR(SUMPRODUCT(SUMIF(INDIRECT("'"&amp;avdeling&amp;"'!"&amp;"$A$13:$A$70"),$A12,INDIRECT("'"&amp;avdeling&amp;"'!"&amp;"G$13:G$70"))),"ARK MANGLER")</f>
        <v>ARK MANGLER</v>
      </c>
      <c r="H12" s="11" t="str">
        <f t="array" ref="H12">IFERROR(SUMPRODUCT(SUMIF(INDIRECT("'"&amp;avdeling&amp;"'!"&amp;"$A$13:$A$70"),$A12,INDIRECT("'"&amp;avdeling&amp;"'!"&amp;"H$13:H$70"))),"ARK MANGLER")</f>
        <v>ARK MANGLER</v>
      </c>
      <c r="I12" s="11" t="str">
        <f t="array" ref="I12">IFERROR(SUMPRODUCT(SUMIF(INDIRECT("'"&amp;avdeling&amp;"'!"&amp;"$A$13:$A$70"),$A12,INDIRECT("'"&amp;avdeling&amp;"'!"&amp;"I$13:I$70"))),"ARK MANGLER")</f>
        <v>ARK MANGLER</v>
      </c>
      <c r="J12" s="11" t="str">
        <f t="array" ref="J12">IFERROR(SUMPRODUCT(SUMIF(INDIRECT("'"&amp;avdeling&amp;"'!"&amp;"$A$13:$A$70"),$A12,INDIRECT("'"&amp;avdeling&amp;"'!"&amp;"J$13:J$70"))),"ARK MANGLER")</f>
        <v>ARK MANGLER</v>
      </c>
      <c r="K12" s="11" t="str">
        <f t="array" ref="K12">IFERROR(SUMPRODUCT(SUMIF(INDIRECT("'"&amp;avdeling&amp;"'!"&amp;"$A$13:$A$70"),$A12,INDIRECT("'"&amp;avdeling&amp;"'!"&amp;"K$13:K$70"))),"ARK MANGLER")</f>
        <v>ARK MANGLER</v>
      </c>
      <c r="L12" s="11" t="str">
        <f t="array" ref="L12">IFERROR(SUMPRODUCT(SUMIF(INDIRECT("'"&amp;avdeling&amp;"'!"&amp;"$A$13:$A$70"),$A12,INDIRECT("'"&amp;avdeling&amp;"'!"&amp;"L$13:L$70"))),"ARK MANGLER")</f>
        <v>ARK MANGLER</v>
      </c>
      <c r="M12" s="11" t="str">
        <f t="array" ref="M12">IFERROR(SUMPRODUCT(SUMIF(INDIRECT("'"&amp;avdeling&amp;"'!"&amp;"$A$13:$A$70"),$A12,INDIRECT("'"&amp;avdeling&amp;"'!"&amp;"M$13:M$70"))),"ARK MANGLER")</f>
        <v>ARK MANGLER</v>
      </c>
      <c r="N12" s="11" t="str">
        <f t="array" ref="N12">IFERROR(SUMPRODUCT(SUMIF(INDIRECT("'"&amp;avdeling&amp;"'!"&amp;"$A$13:$A$70"),$A12,INDIRECT("'"&amp;avdeling&amp;"'!"&amp;"N$13:N$70"))),"ARK MANGLER")</f>
        <v>ARK MANGLER</v>
      </c>
      <c r="O12" s="11" t="str">
        <f t="array" ref="O12">IFERROR(SUMPRODUCT(SUMIF(INDIRECT("'"&amp;avdeling&amp;"'!"&amp;"$A$13:$A$70"),$A12,INDIRECT("'"&amp;avdeling&amp;"'!"&amp;"O$13:O$70"))),"ARK MANGLER")</f>
        <v>ARK MANGLER</v>
      </c>
      <c r="P12" s="11" t="str">
        <f t="array" ref="P12">IFERROR(SUMPRODUCT(SUMIF(INDIRECT("'"&amp;avdeling&amp;"'!"&amp;"$A$13:$A$70"),$A12,INDIRECT("'"&amp;avdeling&amp;"'!"&amp;"P$13:P$70"))),"ARK MANGLER")</f>
        <v>ARK MANGLER</v>
      </c>
      <c r="Q12" s="11" t="str">
        <f t="array" ref="Q12">IFERROR(SUMPRODUCT(SUMIF(INDIRECT("'"&amp;avdeling&amp;"'!"&amp;"$A$13:$A$70"),$A12,INDIRECT("'"&amp;avdeling&amp;"'!"&amp;"Q$13:Q$70"))),"ARK MANGLER")</f>
        <v>ARK MANGLER</v>
      </c>
      <c r="R12" s="4"/>
      <c r="S12" s="46"/>
      <c r="T12" s="4"/>
      <c r="U12" s="4"/>
      <c r="V12" s="4"/>
      <c r="W12" s="4"/>
      <c r="X12" s="4"/>
      <c r="Y12" s="4"/>
      <c r="Z12" s="4"/>
    </row>
    <row r="13">
      <c r="A13" s="8">
        <f>Kontoplan!B16</f>
        <v>3420</v>
      </c>
      <c r="B13" s="8" t="str">
        <f>Kontoplan!C16</f>
        <v>Momskompensasjon</v>
      </c>
      <c r="C13" s="9"/>
      <c r="D13" s="9">
        <v>-150650.0</v>
      </c>
      <c r="E13" s="10">
        <f t="shared" si="1"/>
        <v>0</v>
      </c>
      <c r="F13" s="11" t="str">
        <f t="array" ref="F13">IFERROR(SUMPRODUCT(SUMIF(INDIRECT("'"&amp;avdeling&amp;"'!"&amp;"$A$13:$A$70"),$A13,INDIRECT("'"&amp;avdeling&amp;"'!"&amp;"F$13:F$70"))),"ARK MANGLER")</f>
        <v>ARK MANGLER</v>
      </c>
      <c r="G13" s="11" t="str">
        <f t="array" ref="G13">IFERROR(SUMPRODUCT(SUMIF(INDIRECT("'"&amp;avdeling&amp;"'!"&amp;"$A$13:$A$70"),$A13,INDIRECT("'"&amp;avdeling&amp;"'!"&amp;"G$13:G$70"))),"ARK MANGLER")</f>
        <v>ARK MANGLER</v>
      </c>
      <c r="H13" s="11" t="str">
        <f t="array" ref="H13">IFERROR(SUMPRODUCT(SUMIF(INDIRECT("'"&amp;avdeling&amp;"'!"&amp;"$A$13:$A$70"),$A13,INDIRECT("'"&amp;avdeling&amp;"'!"&amp;"H$13:H$70"))),"ARK MANGLER")</f>
        <v>ARK MANGLER</v>
      </c>
      <c r="I13" s="11" t="str">
        <f t="array" ref="I13">IFERROR(SUMPRODUCT(SUMIF(INDIRECT("'"&amp;avdeling&amp;"'!"&amp;"$A$13:$A$70"),$A13,INDIRECT("'"&amp;avdeling&amp;"'!"&amp;"I$13:I$70"))),"ARK MANGLER")</f>
        <v>ARK MANGLER</v>
      </c>
      <c r="J13" s="11" t="str">
        <f t="array" ref="J13">IFERROR(SUMPRODUCT(SUMIF(INDIRECT("'"&amp;avdeling&amp;"'!"&amp;"$A$13:$A$70"),$A13,INDIRECT("'"&amp;avdeling&amp;"'!"&amp;"J$13:J$70"))),"ARK MANGLER")</f>
        <v>ARK MANGLER</v>
      </c>
      <c r="K13" s="11" t="str">
        <f t="array" ref="K13">IFERROR(SUMPRODUCT(SUMIF(INDIRECT("'"&amp;avdeling&amp;"'!"&amp;"$A$13:$A$70"),$A13,INDIRECT("'"&amp;avdeling&amp;"'!"&amp;"K$13:K$70"))),"ARK MANGLER")</f>
        <v>ARK MANGLER</v>
      </c>
      <c r="L13" s="11" t="str">
        <f t="array" ref="L13">IFERROR(SUMPRODUCT(SUMIF(INDIRECT("'"&amp;avdeling&amp;"'!"&amp;"$A$13:$A$70"),$A13,INDIRECT("'"&amp;avdeling&amp;"'!"&amp;"L$13:L$70"))),"ARK MANGLER")</f>
        <v>ARK MANGLER</v>
      </c>
      <c r="M13" s="11" t="str">
        <f t="array" ref="M13">IFERROR(SUMPRODUCT(SUMIF(INDIRECT("'"&amp;avdeling&amp;"'!"&amp;"$A$13:$A$70"),$A13,INDIRECT("'"&amp;avdeling&amp;"'!"&amp;"M$13:M$70"))),"ARK MANGLER")</f>
        <v>ARK MANGLER</v>
      </c>
      <c r="N13" s="11" t="str">
        <f t="array" ref="N13">IFERROR(SUMPRODUCT(SUMIF(INDIRECT("'"&amp;avdeling&amp;"'!"&amp;"$A$13:$A$70"),$A13,INDIRECT("'"&amp;avdeling&amp;"'!"&amp;"N$13:N$70"))),"ARK MANGLER")</f>
        <v>ARK MANGLER</v>
      </c>
      <c r="O13" s="11" t="str">
        <f t="array" ref="O13">IFERROR(SUMPRODUCT(SUMIF(INDIRECT("'"&amp;avdeling&amp;"'!"&amp;"$A$13:$A$70"),$A13,INDIRECT("'"&amp;avdeling&amp;"'!"&amp;"O$13:O$70"))),"ARK MANGLER")</f>
        <v>ARK MANGLER</v>
      </c>
      <c r="P13" s="11" t="str">
        <f t="array" ref="P13">IFERROR(SUMPRODUCT(SUMIF(INDIRECT("'"&amp;avdeling&amp;"'!"&amp;"$A$13:$A$70"),$A13,INDIRECT("'"&amp;avdeling&amp;"'!"&amp;"P$13:P$70"))),"ARK MANGLER")</f>
        <v>ARK MANGLER</v>
      </c>
      <c r="Q13" s="11" t="str">
        <f t="array" ref="Q13">IFERROR(SUMPRODUCT(SUMIF(INDIRECT("'"&amp;avdeling&amp;"'!"&amp;"$A$13:$A$70"),$A13,INDIRECT("'"&amp;avdeling&amp;"'!"&amp;"Q$13:Q$70"))),"ARK MANGLER")</f>
        <v>ARK MANGLER</v>
      </c>
      <c r="R13" s="4"/>
      <c r="S13" s="46"/>
      <c r="T13" s="4"/>
      <c r="U13" s="4"/>
      <c r="V13" s="4"/>
      <c r="W13" s="4"/>
      <c r="X13" s="4"/>
      <c r="Y13" s="4"/>
      <c r="Z13" s="4"/>
    </row>
    <row r="14">
      <c r="A14" s="8">
        <f>Kontoplan!B17</f>
        <v>3430</v>
      </c>
      <c r="B14" s="8" t="str">
        <f>Kontoplan!C17</f>
        <v>Grasrotandelen Norsk Tipping</v>
      </c>
      <c r="C14" s="9"/>
      <c r="D14" s="9">
        <v>-2062.0</v>
      </c>
      <c r="E14" s="10">
        <f t="shared" si="1"/>
        <v>0</v>
      </c>
      <c r="F14" s="11" t="str">
        <f t="array" ref="F14">IFERROR(SUMPRODUCT(SUMIF(INDIRECT("'"&amp;avdeling&amp;"'!"&amp;"$A$13:$A$70"),$A14,INDIRECT("'"&amp;avdeling&amp;"'!"&amp;"F$13:F$70"))),"ARK MANGLER")</f>
        <v>ARK MANGLER</v>
      </c>
      <c r="G14" s="11" t="str">
        <f t="array" ref="G14">IFERROR(SUMPRODUCT(SUMIF(INDIRECT("'"&amp;avdeling&amp;"'!"&amp;"$A$13:$A$70"),$A14,INDIRECT("'"&amp;avdeling&amp;"'!"&amp;"G$13:G$70"))),"ARK MANGLER")</f>
        <v>ARK MANGLER</v>
      </c>
      <c r="H14" s="11" t="str">
        <f t="array" ref="H14">IFERROR(SUMPRODUCT(SUMIF(INDIRECT("'"&amp;avdeling&amp;"'!"&amp;"$A$13:$A$70"),$A14,INDIRECT("'"&amp;avdeling&amp;"'!"&amp;"H$13:H$70"))),"ARK MANGLER")</f>
        <v>ARK MANGLER</v>
      </c>
      <c r="I14" s="11" t="str">
        <f t="array" ref="I14">IFERROR(SUMPRODUCT(SUMIF(INDIRECT("'"&amp;avdeling&amp;"'!"&amp;"$A$13:$A$70"),$A14,INDIRECT("'"&amp;avdeling&amp;"'!"&amp;"I$13:I$70"))),"ARK MANGLER")</f>
        <v>ARK MANGLER</v>
      </c>
      <c r="J14" s="11" t="str">
        <f t="array" ref="J14">IFERROR(SUMPRODUCT(SUMIF(INDIRECT("'"&amp;avdeling&amp;"'!"&amp;"$A$13:$A$70"),$A14,INDIRECT("'"&amp;avdeling&amp;"'!"&amp;"J$13:J$70"))),"ARK MANGLER")</f>
        <v>ARK MANGLER</v>
      </c>
      <c r="K14" s="11" t="str">
        <f t="array" ref="K14">IFERROR(SUMPRODUCT(SUMIF(INDIRECT("'"&amp;avdeling&amp;"'!"&amp;"$A$13:$A$70"),$A14,INDIRECT("'"&amp;avdeling&amp;"'!"&amp;"K$13:K$70"))),"ARK MANGLER")</f>
        <v>ARK MANGLER</v>
      </c>
      <c r="L14" s="11" t="str">
        <f t="array" ref="L14">IFERROR(SUMPRODUCT(SUMIF(INDIRECT("'"&amp;avdeling&amp;"'!"&amp;"$A$13:$A$70"),$A14,INDIRECT("'"&amp;avdeling&amp;"'!"&amp;"L$13:L$70"))),"ARK MANGLER")</f>
        <v>ARK MANGLER</v>
      </c>
      <c r="M14" s="11" t="str">
        <f t="array" ref="M14">IFERROR(SUMPRODUCT(SUMIF(INDIRECT("'"&amp;avdeling&amp;"'!"&amp;"$A$13:$A$70"),$A14,INDIRECT("'"&amp;avdeling&amp;"'!"&amp;"M$13:M$70"))),"ARK MANGLER")</f>
        <v>ARK MANGLER</v>
      </c>
      <c r="N14" s="11" t="str">
        <f t="array" ref="N14">IFERROR(SUMPRODUCT(SUMIF(INDIRECT("'"&amp;avdeling&amp;"'!"&amp;"$A$13:$A$70"),$A14,INDIRECT("'"&amp;avdeling&amp;"'!"&amp;"N$13:N$70"))),"ARK MANGLER")</f>
        <v>ARK MANGLER</v>
      </c>
      <c r="O14" s="11" t="str">
        <f t="array" ref="O14">IFERROR(SUMPRODUCT(SUMIF(INDIRECT("'"&amp;avdeling&amp;"'!"&amp;"$A$13:$A$70"),$A14,INDIRECT("'"&amp;avdeling&amp;"'!"&amp;"O$13:O$70"))),"ARK MANGLER")</f>
        <v>ARK MANGLER</v>
      </c>
      <c r="P14" s="11" t="str">
        <f t="array" ref="P14">IFERROR(SUMPRODUCT(SUMIF(INDIRECT("'"&amp;avdeling&amp;"'!"&amp;"$A$13:$A$70"),$A14,INDIRECT("'"&amp;avdeling&amp;"'!"&amp;"P$13:P$70"))),"ARK MANGLER")</f>
        <v>ARK MANGLER</v>
      </c>
      <c r="Q14" s="11" t="str">
        <f t="array" ref="Q14">IFERROR(SUMPRODUCT(SUMIF(INDIRECT("'"&amp;avdeling&amp;"'!"&amp;"$A$13:$A$70"),$A14,INDIRECT("'"&amp;avdeling&amp;"'!"&amp;"Q$13:Q$70"))),"ARK MANGLER")</f>
        <v>ARK MANGLER</v>
      </c>
      <c r="R14" s="4"/>
      <c r="S14" s="46"/>
      <c r="T14" s="4"/>
      <c r="U14" s="4"/>
      <c r="V14" s="4"/>
      <c r="W14" s="4"/>
      <c r="X14" s="4"/>
      <c r="Y14" s="4"/>
      <c r="Z14" s="4"/>
    </row>
    <row r="15">
      <c r="A15" s="8">
        <f>Kontoplan!B18</f>
        <v>3900</v>
      </c>
      <c r="B15" s="8" t="str">
        <f>Kontoplan!C18</f>
        <v>Annen driftsrelatert inntekt</v>
      </c>
      <c r="C15" s="9"/>
      <c r="D15" s="9">
        <v>-10000.0</v>
      </c>
      <c r="E15" s="10">
        <f t="shared" si="1"/>
        <v>0</v>
      </c>
      <c r="F15" s="11" t="str">
        <f t="array" ref="F15">IFERROR(SUMPRODUCT(SUMIF(INDIRECT("'"&amp;avdeling&amp;"'!"&amp;"$A$13:$A$70"),$A15,INDIRECT("'"&amp;avdeling&amp;"'!"&amp;"F$13:F$70"))),"ARK MANGLER")</f>
        <v>ARK MANGLER</v>
      </c>
      <c r="G15" s="11" t="str">
        <f t="array" ref="G15">IFERROR(SUMPRODUCT(SUMIF(INDIRECT("'"&amp;avdeling&amp;"'!"&amp;"$A$13:$A$70"),$A15,INDIRECT("'"&amp;avdeling&amp;"'!"&amp;"G$13:G$70"))),"ARK MANGLER")</f>
        <v>ARK MANGLER</v>
      </c>
      <c r="H15" s="11" t="str">
        <f t="array" ref="H15">IFERROR(SUMPRODUCT(SUMIF(INDIRECT("'"&amp;avdeling&amp;"'!"&amp;"$A$13:$A$70"),$A15,INDIRECT("'"&amp;avdeling&amp;"'!"&amp;"H$13:H$70"))),"ARK MANGLER")</f>
        <v>ARK MANGLER</v>
      </c>
      <c r="I15" s="11" t="str">
        <f t="array" ref="I15">IFERROR(SUMPRODUCT(SUMIF(INDIRECT("'"&amp;avdeling&amp;"'!"&amp;"$A$13:$A$70"),$A15,INDIRECT("'"&amp;avdeling&amp;"'!"&amp;"I$13:I$70"))),"ARK MANGLER")</f>
        <v>ARK MANGLER</v>
      </c>
      <c r="J15" s="11" t="str">
        <f t="array" ref="J15">IFERROR(SUMPRODUCT(SUMIF(INDIRECT("'"&amp;avdeling&amp;"'!"&amp;"$A$13:$A$70"),$A15,INDIRECT("'"&amp;avdeling&amp;"'!"&amp;"J$13:J$70"))),"ARK MANGLER")</f>
        <v>ARK MANGLER</v>
      </c>
      <c r="K15" s="11" t="str">
        <f t="array" ref="K15">IFERROR(SUMPRODUCT(SUMIF(INDIRECT("'"&amp;avdeling&amp;"'!"&amp;"$A$13:$A$70"),$A15,INDIRECT("'"&amp;avdeling&amp;"'!"&amp;"K$13:K$70"))),"ARK MANGLER")</f>
        <v>ARK MANGLER</v>
      </c>
      <c r="L15" s="11" t="str">
        <f t="array" ref="L15">IFERROR(SUMPRODUCT(SUMIF(INDIRECT("'"&amp;avdeling&amp;"'!"&amp;"$A$13:$A$70"),$A15,INDIRECT("'"&amp;avdeling&amp;"'!"&amp;"L$13:L$70"))),"ARK MANGLER")</f>
        <v>ARK MANGLER</v>
      </c>
      <c r="M15" s="11" t="str">
        <f t="array" ref="M15">IFERROR(SUMPRODUCT(SUMIF(INDIRECT("'"&amp;avdeling&amp;"'!"&amp;"$A$13:$A$70"),$A15,INDIRECT("'"&amp;avdeling&amp;"'!"&amp;"M$13:M$70"))),"ARK MANGLER")</f>
        <v>ARK MANGLER</v>
      </c>
      <c r="N15" s="11" t="str">
        <f t="array" ref="N15">IFERROR(SUMPRODUCT(SUMIF(INDIRECT("'"&amp;avdeling&amp;"'!"&amp;"$A$13:$A$70"),$A15,INDIRECT("'"&amp;avdeling&amp;"'!"&amp;"N$13:N$70"))),"ARK MANGLER")</f>
        <v>ARK MANGLER</v>
      </c>
      <c r="O15" s="11" t="str">
        <f t="array" ref="O15">IFERROR(SUMPRODUCT(SUMIF(INDIRECT("'"&amp;avdeling&amp;"'!"&amp;"$A$13:$A$70"),$A15,INDIRECT("'"&amp;avdeling&amp;"'!"&amp;"O$13:O$70"))),"ARK MANGLER")</f>
        <v>ARK MANGLER</v>
      </c>
      <c r="P15" s="11" t="str">
        <f t="array" ref="P15">IFERROR(SUMPRODUCT(SUMIF(INDIRECT("'"&amp;avdeling&amp;"'!"&amp;"$A$13:$A$70"),$A15,INDIRECT("'"&amp;avdeling&amp;"'!"&amp;"P$13:P$70"))),"ARK MANGLER")</f>
        <v>ARK MANGLER</v>
      </c>
      <c r="Q15" s="11" t="str">
        <f t="array" ref="Q15">IFERROR(SUMPRODUCT(SUMIF(INDIRECT("'"&amp;avdeling&amp;"'!"&amp;"$A$13:$A$70"),$A15,INDIRECT("'"&amp;avdeling&amp;"'!"&amp;"Q$13:Q$70"))),"ARK MANGLER")</f>
        <v>ARK MANGLER</v>
      </c>
      <c r="R15" s="4"/>
      <c r="S15" s="46"/>
      <c r="T15" s="4"/>
      <c r="U15" s="4"/>
      <c r="V15" s="4"/>
      <c r="W15" s="4"/>
      <c r="X15" s="4"/>
      <c r="Y15" s="4"/>
      <c r="Z15" s="4"/>
    </row>
    <row r="16">
      <c r="A16" s="8">
        <f>Kontoplan!B19</f>
        <v>3901</v>
      </c>
      <c r="B16" s="8" t="str">
        <f>Kontoplan!C19</f>
        <v>Internstøtte BI Athletics</v>
      </c>
      <c r="C16" s="9"/>
      <c r="D16" s="9" t="s">
        <v>185</v>
      </c>
      <c r="E16" s="10">
        <f t="shared" si="1"/>
        <v>0</v>
      </c>
      <c r="F16" s="11" t="str">
        <f t="array" ref="F16">IFERROR(SUMPRODUCT(SUMIF(INDIRECT("'"&amp;avdeling&amp;"'!"&amp;"$A$13:$A$70"),$A16,INDIRECT("'"&amp;avdeling&amp;"'!"&amp;"F$13:F$70"))),"ARK MANGLER")</f>
        <v>ARK MANGLER</v>
      </c>
      <c r="G16" s="11" t="str">
        <f t="array" ref="G16">IFERROR(SUMPRODUCT(SUMIF(INDIRECT("'"&amp;avdeling&amp;"'!"&amp;"$A$13:$A$70"),$A16,INDIRECT("'"&amp;avdeling&amp;"'!"&amp;"G$13:G$70"))),"ARK MANGLER")</f>
        <v>ARK MANGLER</v>
      </c>
      <c r="H16" s="11" t="str">
        <f t="array" ref="H16">IFERROR(SUMPRODUCT(SUMIF(INDIRECT("'"&amp;avdeling&amp;"'!"&amp;"$A$13:$A$70"),$A16,INDIRECT("'"&amp;avdeling&amp;"'!"&amp;"H$13:H$70"))),"ARK MANGLER")</f>
        <v>ARK MANGLER</v>
      </c>
      <c r="I16" s="11" t="str">
        <f t="array" ref="I16">IFERROR(SUMPRODUCT(SUMIF(INDIRECT("'"&amp;avdeling&amp;"'!"&amp;"$A$13:$A$70"),$A16,INDIRECT("'"&amp;avdeling&amp;"'!"&amp;"I$13:I$70"))),"ARK MANGLER")</f>
        <v>ARK MANGLER</v>
      </c>
      <c r="J16" s="11" t="str">
        <f t="array" ref="J16">IFERROR(SUMPRODUCT(SUMIF(INDIRECT("'"&amp;avdeling&amp;"'!"&amp;"$A$13:$A$70"),$A16,INDIRECT("'"&amp;avdeling&amp;"'!"&amp;"J$13:J$70"))),"ARK MANGLER")</f>
        <v>ARK MANGLER</v>
      </c>
      <c r="K16" s="11" t="str">
        <f t="array" ref="K16">IFERROR(SUMPRODUCT(SUMIF(INDIRECT("'"&amp;avdeling&amp;"'!"&amp;"$A$13:$A$70"),$A16,INDIRECT("'"&amp;avdeling&amp;"'!"&amp;"K$13:K$70"))),"ARK MANGLER")</f>
        <v>ARK MANGLER</v>
      </c>
      <c r="L16" s="11" t="str">
        <f t="array" ref="L16">IFERROR(SUMPRODUCT(SUMIF(INDIRECT("'"&amp;avdeling&amp;"'!"&amp;"$A$13:$A$70"),$A16,INDIRECT("'"&amp;avdeling&amp;"'!"&amp;"L$13:L$70"))),"ARK MANGLER")</f>
        <v>ARK MANGLER</v>
      </c>
      <c r="M16" s="11" t="str">
        <f t="array" ref="M16">IFERROR(SUMPRODUCT(SUMIF(INDIRECT("'"&amp;avdeling&amp;"'!"&amp;"$A$13:$A$70"),$A16,INDIRECT("'"&amp;avdeling&amp;"'!"&amp;"M$13:M$70"))),"ARK MANGLER")</f>
        <v>ARK MANGLER</v>
      </c>
      <c r="N16" s="11" t="str">
        <f t="array" ref="N16">IFERROR(SUMPRODUCT(SUMIF(INDIRECT("'"&amp;avdeling&amp;"'!"&amp;"$A$13:$A$70"),$A16,INDIRECT("'"&amp;avdeling&amp;"'!"&amp;"N$13:N$70"))),"ARK MANGLER")</f>
        <v>ARK MANGLER</v>
      </c>
      <c r="O16" s="11" t="str">
        <f t="array" ref="O16">IFERROR(SUMPRODUCT(SUMIF(INDIRECT("'"&amp;avdeling&amp;"'!"&amp;"$A$13:$A$70"),$A16,INDIRECT("'"&amp;avdeling&amp;"'!"&amp;"O$13:O$70"))),"ARK MANGLER")</f>
        <v>ARK MANGLER</v>
      </c>
      <c r="P16" s="11" t="str">
        <f t="array" ref="P16">IFERROR(SUMPRODUCT(SUMIF(INDIRECT("'"&amp;avdeling&amp;"'!"&amp;"$A$13:$A$70"),$A16,INDIRECT("'"&amp;avdeling&amp;"'!"&amp;"P$13:P$70"))),"ARK MANGLER")</f>
        <v>ARK MANGLER</v>
      </c>
      <c r="Q16" s="11" t="str">
        <f t="array" ref="Q16">IFERROR(SUMPRODUCT(SUMIF(INDIRECT("'"&amp;avdeling&amp;"'!"&amp;"$A$13:$A$70"),$A16,INDIRECT("'"&amp;avdeling&amp;"'!"&amp;"Q$13:Q$70"))),"ARK MANGLER")</f>
        <v>ARK MANGLER</v>
      </c>
      <c r="R16" s="4"/>
      <c r="S16" s="46"/>
      <c r="T16" s="4"/>
      <c r="U16" s="4"/>
      <c r="V16" s="4"/>
      <c r="W16" s="4"/>
      <c r="X16" s="4"/>
      <c r="Y16" s="4"/>
      <c r="Z16" s="4"/>
    </row>
    <row r="17">
      <c r="A17" s="8">
        <f>Kontoplan!B20</f>
        <v>3920</v>
      </c>
      <c r="B17" s="8" t="str">
        <f>Kontoplan!C20</f>
        <v>Medlemskontingent</v>
      </c>
      <c r="C17" s="9"/>
      <c r="D17" s="9">
        <v>-197900.0</v>
      </c>
      <c r="E17" s="10">
        <f t="shared" si="1"/>
        <v>0</v>
      </c>
      <c r="F17" s="11" t="str">
        <f t="array" ref="F17">IFERROR(SUMPRODUCT(SUMIF(INDIRECT("'"&amp;avdeling&amp;"'!"&amp;"$A$13:$A$70"),$A17,INDIRECT("'"&amp;avdeling&amp;"'!"&amp;"F$13:F$70"))),"ARK MANGLER")</f>
        <v>ARK MANGLER</v>
      </c>
      <c r="G17" s="11" t="str">
        <f t="array" ref="G17">IFERROR(SUMPRODUCT(SUMIF(INDIRECT("'"&amp;avdeling&amp;"'!"&amp;"$A$13:$A$70"),$A17,INDIRECT("'"&amp;avdeling&amp;"'!"&amp;"G$13:G$70"))),"ARK MANGLER")</f>
        <v>ARK MANGLER</v>
      </c>
      <c r="H17" s="11" t="str">
        <f t="array" ref="H17">IFERROR(SUMPRODUCT(SUMIF(INDIRECT("'"&amp;avdeling&amp;"'!"&amp;"$A$13:$A$70"),$A17,INDIRECT("'"&amp;avdeling&amp;"'!"&amp;"H$13:H$70"))),"ARK MANGLER")</f>
        <v>ARK MANGLER</v>
      </c>
      <c r="I17" s="11" t="str">
        <f t="array" ref="I17">IFERROR(SUMPRODUCT(SUMIF(INDIRECT("'"&amp;avdeling&amp;"'!"&amp;"$A$13:$A$70"),$A17,INDIRECT("'"&amp;avdeling&amp;"'!"&amp;"I$13:I$70"))),"ARK MANGLER")</f>
        <v>ARK MANGLER</v>
      </c>
      <c r="J17" s="11" t="str">
        <f t="array" ref="J17">IFERROR(SUMPRODUCT(SUMIF(INDIRECT("'"&amp;avdeling&amp;"'!"&amp;"$A$13:$A$70"),$A17,INDIRECT("'"&amp;avdeling&amp;"'!"&amp;"J$13:J$70"))),"ARK MANGLER")</f>
        <v>ARK MANGLER</v>
      </c>
      <c r="K17" s="11" t="str">
        <f t="array" ref="K17">IFERROR(SUMPRODUCT(SUMIF(INDIRECT("'"&amp;avdeling&amp;"'!"&amp;"$A$13:$A$70"),$A17,INDIRECT("'"&amp;avdeling&amp;"'!"&amp;"K$13:K$70"))),"ARK MANGLER")</f>
        <v>ARK MANGLER</v>
      </c>
      <c r="L17" s="11" t="str">
        <f t="array" ref="L17">IFERROR(SUMPRODUCT(SUMIF(INDIRECT("'"&amp;avdeling&amp;"'!"&amp;"$A$13:$A$70"),$A17,INDIRECT("'"&amp;avdeling&amp;"'!"&amp;"L$13:L$70"))),"ARK MANGLER")</f>
        <v>ARK MANGLER</v>
      </c>
      <c r="M17" s="11" t="str">
        <f t="array" ref="M17">IFERROR(SUMPRODUCT(SUMIF(INDIRECT("'"&amp;avdeling&amp;"'!"&amp;"$A$13:$A$70"),$A17,INDIRECT("'"&amp;avdeling&amp;"'!"&amp;"M$13:M$70"))),"ARK MANGLER")</f>
        <v>ARK MANGLER</v>
      </c>
      <c r="N17" s="11" t="str">
        <f t="array" ref="N17">IFERROR(SUMPRODUCT(SUMIF(INDIRECT("'"&amp;avdeling&amp;"'!"&amp;"$A$13:$A$70"),$A17,INDIRECT("'"&amp;avdeling&amp;"'!"&amp;"N$13:N$70"))),"ARK MANGLER")</f>
        <v>ARK MANGLER</v>
      </c>
      <c r="O17" s="11" t="str">
        <f t="array" ref="O17">IFERROR(SUMPRODUCT(SUMIF(INDIRECT("'"&amp;avdeling&amp;"'!"&amp;"$A$13:$A$70"),$A17,INDIRECT("'"&amp;avdeling&amp;"'!"&amp;"O$13:O$70"))),"ARK MANGLER")</f>
        <v>ARK MANGLER</v>
      </c>
      <c r="P17" s="11" t="str">
        <f t="array" ref="P17">IFERROR(SUMPRODUCT(SUMIF(INDIRECT("'"&amp;avdeling&amp;"'!"&amp;"$A$13:$A$70"),$A17,INDIRECT("'"&amp;avdeling&amp;"'!"&amp;"P$13:P$70"))),"ARK MANGLER")</f>
        <v>ARK MANGLER</v>
      </c>
      <c r="Q17" s="11" t="str">
        <f t="array" ref="Q17">IFERROR(SUMPRODUCT(SUMIF(INDIRECT("'"&amp;avdeling&amp;"'!"&amp;"$A$13:$A$70"),$A17,INDIRECT("'"&amp;avdeling&amp;"'!"&amp;"Q$13:Q$70"))),"ARK MANGLER")</f>
        <v>ARK MANGLER</v>
      </c>
      <c r="R17" s="4"/>
      <c r="S17" s="46"/>
      <c r="T17" s="4"/>
      <c r="U17" s="4"/>
      <c r="V17" s="4"/>
      <c r="W17" s="4"/>
      <c r="X17" s="4"/>
      <c r="Y17" s="4"/>
      <c r="Z17" s="4"/>
    </row>
    <row r="18">
      <c r="A18" s="8">
        <f>Kontoplan!B21</f>
        <v>3921</v>
      </c>
      <c r="B18" s="8" t="str">
        <f>Kontoplan!C21</f>
        <v>Gruppeavgift</v>
      </c>
      <c r="C18" s="9"/>
      <c r="D18" s="9">
        <v>-430095.0</v>
      </c>
      <c r="E18" s="10">
        <f t="shared" si="1"/>
        <v>0</v>
      </c>
      <c r="F18" s="11" t="str">
        <f t="array" ref="F18">IFERROR(SUMPRODUCT(SUMIF(INDIRECT("'"&amp;avdeling&amp;"'!"&amp;"$A$13:$A$70"),$A18,INDIRECT("'"&amp;avdeling&amp;"'!"&amp;"F$13:F$70"))),"ARK MANGLER")</f>
        <v>ARK MANGLER</v>
      </c>
      <c r="G18" s="11" t="str">
        <f t="array" ref="G18">IFERROR(SUMPRODUCT(SUMIF(INDIRECT("'"&amp;avdeling&amp;"'!"&amp;"$A$13:$A$70"),$A18,INDIRECT("'"&amp;avdeling&amp;"'!"&amp;"G$13:G$70"))),"ARK MANGLER")</f>
        <v>ARK MANGLER</v>
      </c>
      <c r="H18" s="11" t="str">
        <f t="array" ref="H18">IFERROR(SUMPRODUCT(SUMIF(INDIRECT("'"&amp;avdeling&amp;"'!"&amp;"$A$13:$A$70"),$A18,INDIRECT("'"&amp;avdeling&amp;"'!"&amp;"H$13:H$70"))),"ARK MANGLER")</f>
        <v>ARK MANGLER</v>
      </c>
      <c r="I18" s="11" t="str">
        <f t="array" ref="I18">IFERROR(SUMPRODUCT(SUMIF(INDIRECT("'"&amp;avdeling&amp;"'!"&amp;"$A$13:$A$70"),$A18,INDIRECT("'"&amp;avdeling&amp;"'!"&amp;"I$13:I$70"))),"ARK MANGLER")</f>
        <v>ARK MANGLER</v>
      </c>
      <c r="J18" s="11" t="str">
        <f t="array" ref="J18">IFERROR(SUMPRODUCT(SUMIF(INDIRECT("'"&amp;avdeling&amp;"'!"&amp;"$A$13:$A$70"),$A18,INDIRECT("'"&amp;avdeling&amp;"'!"&amp;"J$13:J$70"))),"ARK MANGLER")</f>
        <v>ARK MANGLER</v>
      </c>
      <c r="K18" s="11" t="str">
        <f t="array" ref="K18">IFERROR(SUMPRODUCT(SUMIF(INDIRECT("'"&amp;avdeling&amp;"'!"&amp;"$A$13:$A$70"),$A18,INDIRECT("'"&amp;avdeling&amp;"'!"&amp;"K$13:K$70"))),"ARK MANGLER")</f>
        <v>ARK MANGLER</v>
      </c>
      <c r="L18" s="11" t="str">
        <f t="array" ref="L18">IFERROR(SUMPRODUCT(SUMIF(INDIRECT("'"&amp;avdeling&amp;"'!"&amp;"$A$13:$A$70"),$A18,INDIRECT("'"&amp;avdeling&amp;"'!"&amp;"L$13:L$70"))),"ARK MANGLER")</f>
        <v>ARK MANGLER</v>
      </c>
      <c r="M18" s="11" t="str">
        <f t="array" ref="M18">IFERROR(SUMPRODUCT(SUMIF(INDIRECT("'"&amp;avdeling&amp;"'!"&amp;"$A$13:$A$70"),$A18,INDIRECT("'"&amp;avdeling&amp;"'!"&amp;"M$13:M$70"))),"ARK MANGLER")</f>
        <v>ARK MANGLER</v>
      </c>
      <c r="N18" s="11" t="str">
        <f t="array" ref="N18">IFERROR(SUMPRODUCT(SUMIF(INDIRECT("'"&amp;avdeling&amp;"'!"&amp;"$A$13:$A$70"),$A18,INDIRECT("'"&amp;avdeling&amp;"'!"&amp;"N$13:N$70"))),"ARK MANGLER")</f>
        <v>ARK MANGLER</v>
      </c>
      <c r="O18" s="11" t="str">
        <f t="array" ref="O18">IFERROR(SUMPRODUCT(SUMIF(INDIRECT("'"&amp;avdeling&amp;"'!"&amp;"$A$13:$A$70"),$A18,INDIRECT("'"&amp;avdeling&amp;"'!"&amp;"O$13:O$70"))),"ARK MANGLER")</f>
        <v>ARK MANGLER</v>
      </c>
      <c r="P18" s="11" t="str">
        <f t="array" ref="P18">IFERROR(SUMPRODUCT(SUMIF(INDIRECT("'"&amp;avdeling&amp;"'!"&amp;"$A$13:$A$70"),$A18,INDIRECT("'"&amp;avdeling&amp;"'!"&amp;"P$13:P$70"))),"ARK MANGLER")</f>
        <v>ARK MANGLER</v>
      </c>
      <c r="Q18" s="11" t="str">
        <f t="array" ref="Q18">IFERROR(SUMPRODUCT(SUMIF(INDIRECT("'"&amp;avdeling&amp;"'!"&amp;"$A$13:$A$70"),$A18,INDIRECT("'"&amp;avdeling&amp;"'!"&amp;"Q$13:Q$70"))),"ARK MANGLER")</f>
        <v>ARK MANGLER</v>
      </c>
      <c r="R18" s="4"/>
      <c r="S18" s="46"/>
      <c r="T18" s="4"/>
      <c r="U18" s="4"/>
      <c r="V18" s="4"/>
      <c r="W18" s="4"/>
      <c r="X18" s="4"/>
      <c r="Y18" s="4"/>
      <c r="Z18" s="4"/>
    </row>
    <row r="19">
      <c r="A19" s="8">
        <f>Kontoplan!B22</f>
        <v>3930</v>
      </c>
      <c r="B19" s="8" t="str">
        <f>Kontoplan!C22</f>
        <v>Treningsavgift</v>
      </c>
      <c r="C19" s="9"/>
      <c r="D19" s="9">
        <v>-81400.0</v>
      </c>
      <c r="E19" s="10">
        <f t="shared" si="1"/>
        <v>0</v>
      </c>
      <c r="F19" s="11" t="str">
        <f t="array" ref="F19">IFERROR(SUMPRODUCT(SUMIF(INDIRECT("'"&amp;avdeling&amp;"'!"&amp;"$A$13:$A$70"),$A19,INDIRECT("'"&amp;avdeling&amp;"'!"&amp;"F$13:F$70"))),"ARK MANGLER")</f>
        <v>ARK MANGLER</v>
      </c>
      <c r="G19" s="11" t="str">
        <f t="array" ref="G19">IFERROR(SUMPRODUCT(SUMIF(INDIRECT("'"&amp;avdeling&amp;"'!"&amp;"$A$13:$A$70"),$A19,INDIRECT("'"&amp;avdeling&amp;"'!"&amp;"G$13:G$70"))),"ARK MANGLER")</f>
        <v>ARK MANGLER</v>
      </c>
      <c r="H19" s="11" t="str">
        <f t="array" ref="H19">IFERROR(SUMPRODUCT(SUMIF(INDIRECT("'"&amp;avdeling&amp;"'!"&amp;"$A$13:$A$70"),$A19,INDIRECT("'"&amp;avdeling&amp;"'!"&amp;"H$13:H$70"))),"ARK MANGLER")</f>
        <v>ARK MANGLER</v>
      </c>
      <c r="I19" s="11" t="str">
        <f t="array" ref="I19">IFERROR(SUMPRODUCT(SUMIF(INDIRECT("'"&amp;avdeling&amp;"'!"&amp;"$A$13:$A$70"),$A19,INDIRECT("'"&amp;avdeling&amp;"'!"&amp;"I$13:I$70"))),"ARK MANGLER")</f>
        <v>ARK MANGLER</v>
      </c>
      <c r="J19" s="11" t="str">
        <f t="array" ref="J19">IFERROR(SUMPRODUCT(SUMIF(INDIRECT("'"&amp;avdeling&amp;"'!"&amp;"$A$13:$A$70"),$A19,INDIRECT("'"&amp;avdeling&amp;"'!"&amp;"J$13:J$70"))),"ARK MANGLER")</f>
        <v>ARK MANGLER</v>
      </c>
      <c r="K19" s="11" t="str">
        <f t="array" ref="K19">IFERROR(SUMPRODUCT(SUMIF(INDIRECT("'"&amp;avdeling&amp;"'!"&amp;"$A$13:$A$70"),$A19,INDIRECT("'"&amp;avdeling&amp;"'!"&amp;"K$13:K$70"))),"ARK MANGLER")</f>
        <v>ARK MANGLER</v>
      </c>
      <c r="L19" s="11" t="str">
        <f t="array" ref="L19">IFERROR(SUMPRODUCT(SUMIF(INDIRECT("'"&amp;avdeling&amp;"'!"&amp;"$A$13:$A$70"),$A19,INDIRECT("'"&amp;avdeling&amp;"'!"&amp;"L$13:L$70"))),"ARK MANGLER")</f>
        <v>ARK MANGLER</v>
      </c>
      <c r="M19" s="11" t="str">
        <f t="array" ref="M19">IFERROR(SUMPRODUCT(SUMIF(INDIRECT("'"&amp;avdeling&amp;"'!"&amp;"$A$13:$A$70"),$A19,INDIRECT("'"&amp;avdeling&amp;"'!"&amp;"M$13:M$70"))),"ARK MANGLER")</f>
        <v>ARK MANGLER</v>
      </c>
      <c r="N19" s="11" t="str">
        <f t="array" ref="N19">IFERROR(SUMPRODUCT(SUMIF(INDIRECT("'"&amp;avdeling&amp;"'!"&amp;"$A$13:$A$70"),$A19,INDIRECT("'"&amp;avdeling&amp;"'!"&amp;"N$13:N$70"))),"ARK MANGLER")</f>
        <v>ARK MANGLER</v>
      </c>
      <c r="O19" s="11" t="str">
        <f t="array" ref="O19">IFERROR(SUMPRODUCT(SUMIF(INDIRECT("'"&amp;avdeling&amp;"'!"&amp;"$A$13:$A$70"),$A19,INDIRECT("'"&amp;avdeling&amp;"'!"&amp;"O$13:O$70"))),"ARK MANGLER")</f>
        <v>ARK MANGLER</v>
      </c>
      <c r="P19" s="11" t="str">
        <f t="array" ref="P19">IFERROR(SUMPRODUCT(SUMIF(INDIRECT("'"&amp;avdeling&amp;"'!"&amp;"$A$13:$A$70"),$A19,INDIRECT("'"&amp;avdeling&amp;"'!"&amp;"P$13:P$70"))),"ARK MANGLER")</f>
        <v>ARK MANGLER</v>
      </c>
      <c r="Q19" s="11" t="str">
        <f t="array" ref="Q19">IFERROR(SUMPRODUCT(SUMIF(INDIRECT("'"&amp;avdeling&amp;"'!"&amp;"$A$13:$A$70"),$A19,INDIRECT("'"&amp;avdeling&amp;"'!"&amp;"Q$13:Q$70"))),"ARK MANGLER")</f>
        <v>ARK MANGLER</v>
      </c>
      <c r="R19" s="4"/>
      <c r="S19" s="46"/>
      <c r="T19" s="4"/>
      <c r="U19" s="4"/>
      <c r="V19" s="4"/>
      <c r="W19" s="4"/>
      <c r="X19" s="4"/>
      <c r="Y19" s="4"/>
      <c r="Z19" s="4"/>
    </row>
    <row r="20">
      <c r="A20" s="8">
        <f>Kontoplan!B23</f>
        <v>3990</v>
      </c>
      <c r="B20" s="8" t="str">
        <f>Kontoplan!C23</f>
        <v>Kontingent fra BI-studenter</v>
      </c>
      <c r="C20" s="9"/>
      <c r="D20" s="9">
        <v>-740550.0</v>
      </c>
      <c r="E20" s="10">
        <f t="shared" si="1"/>
        <v>0</v>
      </c>
      <c r="F20" s="11" t="str">
        <f t="array" ref="F20">IFERROR(SUMPRODUCT(SUMIF(INDIRECT("'"&amp;avdeling&amp;"'!"&amp;"$A$13:$A$70"),$A20,INDIRECT("'"&amp;avdeling&amp;"'!"&amp;"F$13:F$70"))),"ARK MANGLER")</f>
        <v>ARK MANGLER</v>
      </c>
      <c r="G20" s="11" t="str">
        <f t="array" ref="G20">IFERROR(SUMPRODUCT(SUMIF(INDIRECT("'"&amp;avdeling&amp;"'!"&amp;"$A$13:$A$70"),$A20,INDIRECT("'"&amp;avdeling&amp;"'!"&amp;"G$13:G$70"))),"ARK MANGLER")</f>
        <v>ARK MANGLER</v>
      </c>
      <c r="H20" s="11" t="str">
        <f t="array" ref="H20">IFERROR(SUMPRODUCT(SUMIF(INDIRECT("'"&amp;avdeling&amp;"'!"&amp;"$A$13:$A$70"),$A20,INDIRECT("'"&amp;avdeling&amp;"'!"&amp;"H$13:H$70"))),"ARK MANGLER")</f>
        <v>ARK MANGLER</v>
      </c>
      <c r="I20" s="11" t="str">
        <f t="array" ref="I20">IFERROR(SUMPRODUCT(SUMIF(INDIRECT("'"&amp;avdeling&amp;"'!"&amp;"$A$13:$A$70"),$A20,INDIRECT("'"&amp;avdeling&amp;"'!"&amp;"I$13:I$70"))),"ARK MANGLER")</f>
        <v>ARK MANGLER</v>
      </c>
      <c r="J20" s="11" t="str">
        <f t="array" ref="J20">IFERROR(SUMPRODUCT(SUMIF(INDIRECT("'"&amp;avdeling&amp;"'!"&amp;"$A$13:$A$70"),$A20,INDIRECT("'"&amp;avdeling&amp;"'!"&amp;"J$13:J$70"))),"ARK MANGLER")</f>
        <v>ARK MANGLER</v>
      </c>
      <c r="K20" s="11" t="str">
        <f t="array" ref="K20">IFERROR(SUMPRODUCT(SUMIF(INDIRECT("'"&amp;avdeling&amp;"'!"&amp;"$A$13:$A$70"),$A20,INDIRECT("'"&amp;avdeling&amp;"'!"&amp;"K$13:K$70"))),"ARK MANGLER")</f>
        <v>ARK MANGLER</v>
      </c>
      <c r="L20" s="11" t="str">
        <f t="array" ref="L20">IFERROR(SUMPRODUCT(SUMIF(INDIRECT("'"&amp;avdeling&amp;"'!"&amp;"$A$13:$A$70"),$A20,INDIRECT("'"&amp;avdeling&amp;"'!"&amp;"L$13:L$70"))),"ARK MANGLER")</f>
        <v>ARK MANGLER</v>
      </c>
      <c r="M20" s="11" t="str">
        <f t="array" ref="M20">IFERROR(SUMPRODUCT(SUMIF(INDIRECT("'"&amp;avdeling&amp;"'!"&amp;"$A$13:$A$70"),$A20,INDIRECT("'"&amp;avdeling&amp;"'!"&amp;"M$13:M$70"))),"ARK MANGLER")</f>
        <v>ARK MANGLER</v>
      </c>
      <c r="N20" s="11" t="str">
        <f t="array" ref="N20">IFERROR(SUMPRODUCT(SUMIF(INDIRECT("'"&amp;avdeling&amp;"'!"&amp;"$A$13:$A$70"),$A20,INDIRECT("'"&amp;avdeling&amp;"'!"&amp;"N$13:N$70"))),"ARK MANGLER")</f>
        <v>ARK MANGLER</v>
      </c>
      <c r="O20" s="11" t="str">
        <f t="array" ref="O20">IFERROR(SUMPRODUCT(SUMIF(INDIRECT("'"&amp;avdeling&amp;"'!"&amp;"$A$13:$A$70"),$A20,INDIRECT("'"&amp;avdeling&amp;"'!"&amp;"O$13:O$70"))),"ARK MANGLER")</f>
        <v>ARK MANGLER</v>
      </c>
      <c r="P20" s="11" t="str">
        <f t="array" ref="P20">IFERROR(SUMPRODUCT(SUMIF(INDIRECT("'"&amp;avdeling&amp;"'!"&amp;"$A$13:$A$70"),$A20,INDIRECT("'"&amp;avdeling&amp;"'!"&amp;"P$13:P$70"))),"ARK MANGLER")</f>
        <v>ARK MANGLER</v>
      </c>
      <c r="Q20" s="11" t="str">
        <f t="array" ref="Q20">IFERROR(SUMPRODUCT(SUMIF(INDIRECT("'"&amp;avdeling&amp;"'!"&amp;"$A$13:$A$70"),$A20,INDIRECT("'"&amp;avdeling&amp;"'!"&amp;"Q$13:Q$70"))),"ARK MANGLER")</f>
        <v>ARK MANGLER</v>
      </c>
      <c r="R20" s="4"/>
      <c r="S20" s="46"/>
      <c r="T20" s="4"/>
      <c r="U20" s="4"/>
      <c r="V20" s="4"/>
      <c r="W20" s="4"/>
      <c r="X20" s="4"/>
      <c r="Y20" s="4"/>
      <c r="Z20" s="4"/>
    </row>
    <row r="21" ht="15.75" customHeight="1">
      <c r="A21" s="8">
        <f>Kontoplan!B24</f>
        <v>3991</v>
      </c>
      <c r="B21" s="8" t="str">
        <f>Kontoplan!C24</f>
        <v>Støtte fra BISO</v>
      </c>
      <c r="C21" s="9"/>
      <c r="D21" s="9">
        <v>-350000.0</v>
      </c>
      <c r="E21" s="10">
        <f t="shared" si="1"/>
        <v>0</v>
      </c>
      <c r="F21" s="11" t="str">
        <f t="array" ref="F21">IFERROR(SUMPRODUCT(SUMIF(INDIRECT("'"&amp;avdeling&amp;"'!"&amp;"$A$13:$A$70"),$A21,INDIRECT("'"&amp;avdeling&amp;"'!"&amp;"F$13:F$70"))),"ARK MANGLER")</f>
        <v>ARK MANGLER</v>
      </c>
      <c r="G21" s="11" t="str">
        <f t="array" ref="G21">IFERROR(SUMPRODUCT(SUMIF(INDIRECT("'"&amp;avdeling&amp;"'!"&amp;"$A$13:$A$70"),$A21,INDIRECT("'"&amp;avdeling&amp;"'!"&amp;"G$13:G$70"))),"ARK MANGLER")</f>
        <v>ARK MANGLER</v>
      </c>
      <c r="H21" s="11" t="str">
        <f t="array" ref="H21">IFERROR(SUMPRODUCT(SUMIF(INDIRECT("'"&amp;avdeling&amp;"'!"&amp;"$A$13:$A$70"),$A21,INDIRECT("'"&amp;avdeling&amp;"'!"&amp;"H$13:H$70"))),"ARK MANGLER")</f>
        <v>ARK MANGLER</v>
      </c>
      <c r="I21" s="11" t="str">
        <f t="array" ref="I21">IFERROR(SUMPRODUCT(SUMIF(INDIRECT("'"&amp;avdeling&amp;"'!"&amp;"$A$13:$A$70"),$A21,INDIRECT("'"&amp;avdeling&amp;"'!"&amp;"I$13:I$70"))),"ARK MANGLER")</f>
        <v>ARK MANGLER</v>
      </c>
      <c r="J21" s="11" t="str">
        <f t="array" ref="J21">IFERROR(SUMPRODUCT(SUMIF(INDIRECT("'"&amp;avdeling&amp;"'!"&amp;"$A$13:$A$70"),$A21,INDIRECT("'"&amp;avdeling&amp;"'!"&amp;"J$13:J$70"))),"ARK MANGLER")</f>
        <v>ARK MANGLER</v>
      </c>
      <c r="K21" s="11" t="str">
        <f t="array" ref="K21">IFERROR(SUMPRODUCT(SUMIF(INDIRECT("'"&amp;avdeling&amp;"'!"&amp;"$A$13:$A$70"),$A21,INDIRECT("'"&amp;avdeling&amp;"'!"&amp;"K$13:K$70"))),"ARK MANGLER")</f>
        <v>ARK MANGLER</v>
      </c>
      <c r="L21" s="11" t="str">
        <f t="array" ref="L21">IFERROR(SUMPRODUCT(SUMIF(INDIRECT("'"&amp;avdeling&amp;"'!"&amp;"$A$13:$A$70"),$A21,INDIRECT("'"&amp;avdeling&amp;"'!"&amp;"L$13:L$70"))),"ARK MANGLER")</f>
        <v>ARK MANGLER</v>
      </c>
      <c r="M21" s="11" t="str">
        <f t="array" ref="M21">IFERROR(SUMPRODUCT(SUMIF(INDIRECT("'"&amp;avdeling&amp;"'!"&amp;"$A$13:$A$70"),$A21,INDIRECT("'"&amp;avdeling&amp;"'!"&amp;"M$13:M$70"))),"ARK MANGLER")</f>
        <v>ARK MANGLER</v>
      </c>
      <c r="N21" s="11" t="str">
        <f t="array" ref="N21">IFERROR(SUMPRODUCT(SUMIF(INDIRECT("'"&amp;avdeling&amp;"'!"&amp;"$A$13:$A$70"),$A21,INDIRECT("'"&amp;avdeling&amp;"'!"&amp;"N$13:N$70"))),"ARK MANGLER")</f>
        <v>ARK MANGLER</v>
      </c>
      <c r="O21" s="11" t="str">
        <f t="array" ref="O21">IFERROR(SUMPRODUCT(SUMIF(INDIRECT("'"&amp;avdeling&amp;"'!"&amp;"$A$13:$A$70"),$A21,INDIRECT("'"&amp;avdeling&amp;"'!"&amp;"O$13:O$70"))),"ARK MANGLER")</f>
        <v>ARK MANGLER</v>
      </c>
      <c r="P21" s="11" t="str">
        <f t="array" ref="P21">IFERROR(SUMPRODUCT(SUMIF(INDIRECT("'"&amp;avdeling&amp;"'!"&amp;"$A$13:$A$70"),$A21,INDIRECT("'"&amp;avdeling&amp;"'!"&amp;"P$13:P$70"))),"ARK MANGLER")</f>
        <v>ARK MANGLER</v>
      </c>
      <c r="Q21" s="11" t="str">
        <f t="array" ref="Q21">IFERROR(SUMPRODUCT(SUMIF(INDIRECT("'"&amp;avdeling&amp;"'!"&amp;"$A$13:$A$70"),$A21,INDIRECT("'"&amp;avdeling&amp;"'!"&amp;"Q$13:Q$70"))),"ARK MANGLER")</f>
        <v>ARK MANGLER</v>
      </c>
      <c r="R21" s="4"/>
      <c r="S21" s="46"/>
      <c r="T21" s="4"/>
      <c r="U21" s="4"/>
      <c r="V21" s="4"/>
      <c r="W21" s="4"/>
      <c r="X21" s="4"/>
      <c r="Y21" s="4"/>
      <c r="Z21" s="4"/>
    </row>
    <row r="22" ht="15.75" customHeight="1">
      <c r="A22" s="8">
        <f>Kontoplan!B25</f>
        <v>3992</v>
      </c>
      <c r="B22" s="8" t="str">
        <f>Kontoplan!C25</f>
        <v>Støtte fra BI</v>
      </c>
      <c r="C22" s="9"/>
      <c r="D22" s="9"/>
      <c r="E22" s="10">
        <f t="shared" si="1"/>
        <v>0</v>
      </c>
      <c r="F22" s="11" t="str">
        <f t="array" ref="F22">IFERROR(SUMPRODUCT(SUMIF(INDIRECT("'"&amp;avdeling&amp;"'!"&amp;"$A$13:$A$70"),$A22,INDIRECT("'"&amp;avdeling&amp;"'!"&amp;"F$13:F$70"))),"ARK MANGLER")</f>
        <v>ARK MANGLER</v>
      </c>
      <c r="G22" s="11" t="str">
        <f t="array" ref="G22">IFERROR(SUMPRODUCT(SUMIF(INDIRECT("'"&amp;avdeling&amp;"'!"&amp;"$A$13:$A$70"),$A22,INDIRECT("'"&amp;avdeling&amp;"'!"&amp;"G$13:G$70"))),"ARK MANGLER")</f>
        <v>ARK MANGLER</v>
      </c>
      <c r="H22" s="11" t="str">
        <f t="array" ref="H22">IFERROR(SUMPRODUCT(SUMIF(INDIRECT("'"&amp;avdeling&amp;"'!"&amp;"$A$13:$A$70"),$A22,INDIRECT("'"&amp;avdeling&amp;"'!"&amp;"H$13:H$70"))),"ARK MANGLER")</f>
        <v>ARK MANGLER</v>
      </c>
      <c r="I22" s="11" t="str">
        <f t="array" ref="I22">IFERROR(SUMPRODUCT(SUMIF(INDIRECT("'"&amp;avdeling&amp;"'!"&amp;"$A$13:$A$70"),$A22,INDIRECT("'"&amp;avdeling&amp;"'!"&amp;"I$13:I$70"))),"ARK MANGLER")</f>
        <v>ARK MANGLER</v>
      </c>
      <c r="J22" s="11" t="str">
        <f t="array" ref="J22">IFERROR(SUMPRODUCT(SUMIF(INDIRECT("'"&amp;avdeling&amp;"'!"&amp;"$A$13:$A$70"),$A22,INDIRECT("'"&amp;avdeling&amp;"'!"&amp;"J$13:J$70"))),"ARK MANGLER")</f>
        <v>ARK MANGLER</v>
      </c>
      <c r="K22" s="11" t="str">
        <f t="array" ref="K22">IFERROR(SUMPRODUCT(SUMIF(INDIRECT("'"&amp;avdeling&amp;"'!"&amp;"$A$13:$A$70"),$A22,INDIRECT("'"&amp;avdeling&amp;"'!"&amp;"K$13:K$70"))),"ARK MANGLER")</f>
        <v>ARK MANGLER</v>
      </c>
      <c r="L22" s="11" t="str">
        <f t="array" ref="L22">IFERROR(SUMPRODUCT(SUMIF(INDIRECT("'"&amp;avdeling&amp;"'!"&amp;"$A$13:$A$70"),$A22,INDIRECT("'"&amp;avdeling&amp;"'!"&amp;"L$13:L$70"))),"ARK MANGLER")</f>
        <v>ARK MANGLER</v>
      </c>
      <c r="M22" s="11" t="str">
        <f t="array" ref="M22">IFERROR(SUMPRODUCT(SUMIF(INDIRECT("'"&amp;avdeling&amp;"'!"&amp;"$A$13:$A$70"),$A22,INDIRECT("'"&amp;avdeling&amp;"'!"&amp;"M$13:M$70"))),"ARK MANGLER")</f>
        <v>ARK MANGLER</v>
      </c>
      <c r="N22" s="11" t="str">
        <f t="array" ref="N22">IFERROR(SUMPRODUCT(SUMIF(INDIRECT("'"&amp;avdeling&amp;"'!"&amp;"$A$13:$A$70"),$A22,INDIRECT("'"&amp;avdeling&amp;"'!"&amp;"N$13:N$70"))),"ARK MANGLER")</f>
        <v>ARK MANGLER</v>
      </c>
      <c r="O22" s="11" t="str">
        <f t="array" ref="O22">IFERROR(SUMPRODUCT(SUMIF(INDIRECT("'"&amp;avdeling&amp;"'!"&amp;"$A$13:$A$70"),$A22,INDIRECT("'"&amp;avdeling&amp;"'!"&amp;"O$13:O$70"))),"ARK MANGLER")</f>
        <v>ARK MANGLER</v>
      </c>
      <c r="P22" s="11" t="str">
        <f t="array" ref="P22">IFERROR(SUMPRODUCT(SUMIF(INDIRECT("'"&amp;avdeling&amp;"'!"&amp;"$A$13:$A$70"),$A22,INDIRECT("'"&amp;avdeling&amp;"'!"&amp;"P$13:P$70"))),"ARK MANGLER")</f>
        <v>ARK MANGLER</v>
      </c>
      <c r="Q22" s="11" t="str">
        <f t="array" ref="Q22">IFERROR(SUMPRODUCT(SUMIF(INDIRECT("'"&amp;avdeling&amp;"'!"&amp;"$A$13:$A$70"),$A22,INDIRECT("'"&amp;avdeling&amp;"'!"&amp;"Q$13:Q$70"))),"ARK MANGLER")</f>
        <v>ARK MANGLER</v>
      </c>
      <c r="R22" s="4"/>
      <c r="S22" s="46"/>
      <c r="T22" s="4"/>
      <c r="U22" s="4"/>
      <c r="V22" s="4"/>
      <c r="W22" s="4"/>
      <c r="X22" s="4"/>
      <c r="Y22" s="4"/>
      <c r="Z22" s="4"/>
    </row>
    <row r="23" ht="15.75" customHeight="1">
      <c r="A23" s="8">
        <f>Kontoplan!B26</f>
        <v>3993</v>
      </c>
      <c r="B23" s="8" t="str">
        <f>Kontoplan!C26</f>
        <v>Støtte fra Velferdstinget</v>
      </c>
      <c r="C23" s="9"/>
      <c r="D23" s="9">
        <v>-277904.0</v>
      </c>
      <c r="E23" s="10">
        <f t="shared" si="1"/>
        <v>0</v>
      </c>
      <c r="F23" s="11" t="str">
        <f t="array" ref="F23">IFERROR(SUMPRODUCT(SUMIF(INDIRECT("'"&amp;avdeling&amp;"'!"&amp;"$A$13:$A$70"),$A23,INDIRECT("'"&amp;avdeling&amp;"'!"&amp;"F$13:F$70"))),"ARK MANGLER")</f>
        <v>ARK MANGLER</v>
      </c>
      <c r="G23" s="11" t="str">
        <f t="array" ref="G23">IFERROR(SUMPRODUCT(SUMIF(INDIRECT("'"&amp;avdeling&amp;"'!"&amp;"$A$13:$A$70"),$A23,INDIRECT("'"&amp;avdeling&amp;"'!"&amp;"G$13:G$70"))),"ARK MANGLER")</f>
        <v>ARK MANGLER</v>
      </c>
      <c r="H23" s="11" t="str">
        <f t="array" ref="H23">IFERROR(SUMPRODUCT(SUMIF(INDIRECT("'"&amp;avdeling&amp;"'!"&amp;"$A$13:$A$70"),$A23,INDIRECT("'"&amp;avdeling&amp;"'!"&amp;"H$13:H$70"))),"ARK MANGLER")</f>
        <v>ARK MANGLER</v>
      </c>
      <c r="I23" s="11" t="str">
        <f t="array" ref="I23">IFERROR(SUMPRODUCT(SUMIF(INDIRECT("'"&amp;avdeling&amp;"'!"&amp;"$A$13:$A$70"),$A23,INDIRECT("'"&amp;avdeling&amp;"'!"&amp;"I$13:I$70"))),"ARK MANGLER")</f>
        <v>ARK MANGLER</v>
      </c>
      <c r="J23" s="11" t="str">
        <f t="array" ref="J23">IFERROR(SUMPRODUCT(SUMIF(INDIRECT("'"&amp;avdeling&amp;"'!"&amp;"$A$13:$A$70"),$A23,INDIRECT("'"&amp;avdeling&amp;"'!"&amp;"J$13:J$70"))),"ARK MANGLER")</f>
        <v>ARK MANGLER</v>
      </c>
      <c r="K23" s="11" t="str">
        <f t="array" ref="K23">IFERROR(SUMPRODUCT(SUMIF(INDIRECT("'"&amp;avdeling&amp;"'!"&amp;"$A$13:$A$70"),$A23,INDIRECT("'"&amp;avdeling&amp;"'!"&amp;"K$13:K$70"))),"ARK MANGLER")</f>
        <v>ARK MANGLER</v>
      </c>
      <c r="L23" s="11" t="str">
        <f t="array" ref="L23">IFERROR(SUMPRODUCT(SUMIF(INDIRECT("'"&amp;avdeling&amp;"'!"&amp;"$A$13:$A$70"),$A23,INDIRECT("'"&amp;avdeling&amp;"'!"&amp;"L$13:L$70"))),"ARK MANGLER")</f>
        <v>ARK MANGLER</v>
      </c>
      <c r="M23" s="11" t="str">
        <f t="array" ref="M23">IFERROR(SUMPRODUCT(SUMIF(INDIRECT("'"&amp;avdeling&amp;"'!"&amp;"$A$13:$A$70"),$A23,INDIRECT("'"&amp;avdeling&amp;"'!"&amp;"M$13:M$70"))),"ARK MANGLER")</f>
        <v>ARK MANGLER</v>
      </c>
      <c r="N23" s="11" t="str">
        <f t="array" ref="N23">IFERROR(SUMPRODUCT(SUMIF(INDIRECT("'"&amp;avdeling&amp;"'!"&amp;"$A$13:$A$70"),$A23,INDIRECT("'"&amp;avdeling&amp;"'!"&amp;"N$13:N$70"))),"ARK MANGLER")</f>
        <v>ARK MANGLER</v>
      </c>
      <c r="O23" s="11" t="str">
        <f t="array" ref="O23">IFERROR(SUMPRODUCT(SUMIF(INDIRECT("'"&amp;avdeling&amp;"'!"&amp;"$A$13:$A$70"),$A23,INDIRECT("'"&amp;avdeling&amp;"'!"&amp;"O$13:O$70"))),"ARK MANGLER")</f>
        <v>ARK MANGLER</v>
      </c>
      <c r="P23" s="11" t="str">
        <f t="array" ref="P23">IFERROR(SUMPRODUCT(SUMIF(INDIRECT("'"&amp;avdeling&amp;"'!"&amp;"$A$13:$A$70"),$A23,INDIRECT("'"&amp;avdeling&amp;"'!"&amp;"P$13:P$70"))),"ARK MANGLER")</f>
        <v>ARK MANGLER</v>
      </c>
      <c r="Q23" s="11" t="str">
        <f t="array" ref="Q23">IFERROR(SUMPRODUCT(SUMIF(INDIRECT("'"&amp;avdeling&amp;"'!"&amp;"$A$13:$A$70"),$A23,INDIRECT("'"&amp;avdeling&amp;"'!"&amp;"Q$13:Q$70"))),"ARK MANGLER")</f>
        <v>ARK MANGLER</v>
      </c>
      <c r="R23" s="4"/>
      <c r="S23" s="46"/>
      <c r="T23" s="4"/>
      <c r="U23" s="4"/>
      <c r="V23" s="4"/>
      <c r="W23" s="4"/>
      <c r="X23" s="4"/>
      <c r="Y23" s="4"/>
      <c r="Z23" s="4"/>
    </row>
    <row r="24" ht="15.75" customHeight="1">
      <c r="A24" s="8">
        <f>Kontoplan!B27</f>
        <v>3994</v>
      </c>
      <c r="B24" s="8" t="str">
        <f>Kontoplan!C27</f>
        <v>Støtte fra NSI</v>
      </c>
      <c r="C24" s="9"/>
      <c r="D24" s="9">
        <v>-40900.0</v>
      </c>
      <c r="E24" s="10">
        <f t="shared" si="1"/>
        <v>0</v>
      </c>
      <c r="F24" s="11" t="str">
        <f t="array" ref="F24">IFERROR(SUMPRODUCT(SUMIF(INDIRECT("'"&amp;avdeling&amp;"'!"&amp;"$A$13:$A$70"),$A24,INDIRECT("'"&amp;avdeling&amp;"'!"&amp;"F$13:F$70"))),"ARK MANGLER")</f>
        <v>ARK MANGLER</v>
      </c>
      <c r="G24" s="11" t="str">
        <f t="array" ref="G24">IFERROR(SUMPRODUCT(SUMIF(INDIRECT("'"&amp;avdeling&amp;"'!"&amp;"$A$13:$A$70"),$A24,INDIRECT("'"&amp;avdeling&amp;"'!"&amp;"G$13:G$70"))),"ARK MANGLER")</f>
        <v>ARK MANGLER</v>
      </c>
      <c r="H24" s="11" t="str">
        <f t="array" ref="H24">IFERROR(SUMPRODUCT(SUMIF(INDIRECT("'"&amp;avdeling&amp;"'!"&amp;"$A$13:$A$70"),$A24,INDIRECT("'"&amp;avdeling&amp;"'!"&amp;"H$13:H$70"))),"ARK MANGLER")</f>
        <v>ARK MANGLER</v>
      </c>
      <c r="I24" s="11" t="str">
        <f t="array" ref="I24">IFERROR(SUMPRODUCT(SUMIF(INDIRECT("'"&amp;avdeling&amp;"'!"&amp;"$A$13:$A$70"),$A24,INDIRECT("'"&amp;avdeling&amp;"'!"&amp;"I$13:I$70"))),"ARK MANGLER")</f>
        <v>ARK MANGLER</v>
      </c>
      <c r="J24" s="11" t="str">
        <f t="array" ref="J24">IFERROR(SUMPRODUCT(SUMIF(INDIRECT("'"&amp;avdeling&amp;"'!"&amp;"$A$13:$A$70"),$A24,INDIRECT("'"&amp;avdeling&amp;"'!"&amp;"J$13:J$70"))),"ARK MANGLER")</f>
        <v>ARK MANGLER</v>
      </c>
      <c r="K24" s="11" t="str">
        <f t="array" ref="K24">IFERROR(SUMPRODUCT(SUMIF(INDIRECT("'"&amp;avdeling&amp;"'!"&amp;"$A$13:$A$70"),$A24,INDIRECT("'"&amp;avdeling&amp;"'!"&amp;"K$13:K$70"))),"ARK MANGLER")</f>
        <v>ARK MANGLER</v>
      </c>
      <c r="L24" s="11" t="str">
        <f t="array" ref="L24">IFERROR(SUMPRODUCT(SUMIF(INDIRECT("'"&amp;avdeling&amp;"'!"&amp;"$A$13:$A$70"),$A24,INDIRECT("'"&amp;avdeling&amp;"'!"&amp;"L$13:L$70"))),"ARK MANGLER")</f>
        <v>ARK MANGLER</v>
      </c>
      <c r="M24" s="11" t="str">
        <f t="array" ref="M24">IFERROR(SUMPRODUCT(SUMIF(INDIRECT("'"&amp;avdeling&amp;"'!"&amp;"$A$13:$A$70"),$A24,INDIRECT("'"&amp;avdeling&amp;"'!"&amp;"M$13:M$70"))),"ARK MANGLER")</f>
        <v>ARK MANGLER</v>
      </c>
      <c r="N24" s="11" t="str">
        <f t="array" ref="N24">IFERROR(SUMPRODUCT(SUMIF(INDIRECT("'"&amp;avdeling&amp;"'!"&amp;"$A$13:$A$70"),$A24,INDIRECT("'"&amp;avdeling&amp;"'!"&amp;"N$13:N$70"))),"ARK MANGLER")</f>
        <v>ARK MANGLER</v>
      </c>
      <c r="O24" s="11" t="str">
        <f t="array" ref="O24">IFERROR(SUMPRODUCT(SUMIF(INDIRECT("'"&amp;avdeling&amp;"'!"&amp;"$A$13:$A$70"),$A24,INDIRECT("'"&amp;avdeling&amp;"'!"&amp;"O$13:O$70"))),"ARK MANGLER")</f>
        <v>ARK MANGLER</v>
      </c>
      <c r="P24" s="11" t="str">
        <f t="array" ref="P24">IFERROR(SUMPRODUCT(SUMIF(INDIRECT("'"&amp;avdeling&amp;"'!"&amp;"$A$13:$A$70"),$A24,INDIRECT("'"&amp;avdeling&amp;"'!"&amp;"P$13:P$70"))),"ARK MANGLER")</f>
        <v>ARK MANGLER</v>
      </c>
      <c r="Q24" s="11" t="str">
        <f t="array" ref="Q24">IFERROR(SUMPRODUCT(SUMIF(INDIRECT("'"&amp;avdeling&amp;"'!"&amp;"$A$13:$A$70"),$A24,INDIRECT("'"&amp;avdeling&amp;"'!"&amp;"Q$13:Q$70"))),"ARK MANGLER")</f>
        <v>ARK MANGLER</v>
      </c>
      <c r="R24" s="4"/>
      <c r="S24" s="46"/>
      <c r="T24" s="4"/>
      <c r="U24" s="4"/>
      <c r="V24" s="4"/>
      <c r="W24" s="4"/>
      <c r="X24" s="4"/>
      <c r="Y24" s="4"/>
      <c r="Z24" s="4"/>
    </row>
    <row r="25" ht="15.75" customHeight="1">
      <c r="A25" s="8">
        <f>Kontoplan!B28</f>
        <v>3995</v>
      </c>
      <c r="B25" s="8" t="str">
        <f>Kontoplan!C28</f>
        <v>Annen støtte</v>
      </c>
      <c r="C25" s="9"/>
      <c r="D25" s="9">
        <v>-200000.0</v>
      </c>
      <c r="E25" s="10">
        <f t="shared" si="1"/>
        <v>0</v>
      </c>
      <c r="F25" s="11" t="str">
        <f t="array" ref="F25">IFERROR(SUMPRODUCT(SUMIF(INDIRECT("'"&amp;avdeling&amp;"'!"&amp;"$A$13:$A$70"),$A25,INDIRECT("'"&amp;avdeling&amp;"'!"&amp;"F$13:F$70"))),"ARK MANGLER")</f>
        <v>ARK MANGLER</v>
      </c>
      <c r="G25" s="11" t="str">
        <f t="array" ref="G25">IFERROR(SUMPRODUCT(SUMIF(INDIRECT("'"&amp;avdeling&amp;"'!"&amp;"$A$13:$A$70"),$A25,INDIRECT("'"&amp;avdeling&amp;"'!"&amp;"G$13:G$70"))),"ARK MANGLER")</f>
        <v>ARK MANGLER</v>
      </c>
      <c r="H25" s="11" t="str">
        <f t="array" ref="H25">IFERROR(SUMPRODUCT(SUMIF(INDIRECT("'"&amp;avdeling&amp;"'!"&amp;"$A$13:$A$70"),$A25,INDIRECT("'"&amp;avdeling&amp;"'!"&amp;"H$13:H$70"))),"ARK MANGLER")</f>
        <v>ARK MANGLER</v>
      </c>
      <c r="I25" s="11" t="str">
        <f t="array" ref="I25">IFERROR(SUMPRODUCT(SUMIF(INDIRECT("'"&amp;avdeling&amp;"'!"&amp;"$A$13:$A$70"),$A25,INDIRECT("'"&amp;avdeling&amp;"'!"&amp;"I$13:I$70"))),"ARK MANGLER")</f>
        <v>ARK MANGLER</v>
      </c>
      <c r="J25" s="11" t="str">
        <f t="array" ref="J25">IFERROR(SUMPRODUCT(SUMIF(INDIRECT("'"&amp;avdeling&amp;"'!"&amp;"$A$13:$A$70"),$A25,INDIRECT("'"&amp;avdeling&amp;"'!"&amp;"J$13:J$70"))),"ARK MANGLER")</f>
        <v>ARK MANGLER</v>
      </c>
      <c r="K25" s="11" t="str">
        <f t="array" ref="K25">IFERROR(SUMPRODUCT(SUMIF(INDIRECT("'"&amp;avdeling&amp;"'!"&amp;"$A$13:$A$70"),$A25,INDIRECT("'"&amp;avdeling&amp;"'!"&amp;"K$13:K$70"))),"ARK MANGLER")</f>
        <v>ARK MANGLER</v>
      </c>
      <c r="L25" s="11" t="str">
        <f t="array" ref="L25">IFERROR(SUMPRODUCT(SUMIF(INDIRECT("'"&amp;avdeling&amp;"'!"&amp;"$A$13:$A$70"),$A25,INDIRECT("'"&amp;avdeling&amp;"'!"&amp;"L$13:L$70"))),"ARK MANGLER")</f>
        <v>ARK MANGLER</v>
      </c>
      <c r="M25" s="11" t="str">
        <f t="array" ref="M25">IFERROR(SUMPRODUCT(SUMIF(INDIRECT("'"&amp;avdeling&amp;"'!"&amp;"$A$13:$A$70"),$A25,INDIRECT("'"&amp;avdeling&amp;"'!"&amp;"M$13:M$70"))),"ARK MANGLER")</f>
        <v>ARK MANGLER</v>
      </c>
      <c r="N25" s="11" t="str">
        <f t="array" ref="N25">IFERROR(SUMPRODUCT(SUMIF(INDIRECT("'"&amp;avdeling&amp;"'!"&amp;"$A$13:$A$70"),$A25,INDIRECT("'"&amp;avdeling&amp;"'!"&amp;"N$13:N$70"))),"ARK MANGLER")</f>
        <v>ARK MANGLER</v>
      </c>
      <c r="O25" s="11" t="str">
        <f t="array" ref="O25">IFERROR(SUMPRODUCT(SUMIF(INDIRECT("'"&amp;avdeling&amp;"'!"&amp;"$A$13:$A$70"),$A25,INDIRECT("'"&amp;avdeling&amp;"'!"&amp;"O$13:O$70"))),"ARK MANGLER")</f>
        <v>ARK MANGLER</v>
      </c>
      <c r="P25" s="11" t="str">
        <f t="array" ref="P25">IFERROR(SUMPRODUCT(SUMIF(INDIRECT("'"&amp;avdeling&amp;"'!"&amp;"$A$13:$A$70"),$A25,INDIRECT("'"&amp;avdeling&amp;"'!"&amp;"P$13:P$70"))),"ARK MANGLER")</f>
        <v>ARK MANGLER</v>
      </c>
      <c r="Q25" s="11" t="str">
        <f t="array" ref="Q25">IFERROR(SUMPRODUCT(SUMIF(INDIRECT("'"&amp;avdeling&amp;"'!"&amp;"$A$13:$A$70"),$A25,INDIRECT("'"&amp;avdeling&amp;"'!"&amp;"Q$13:Q$70"))),"ARK MANGLER")</f>
        <v>ARK MANGLER</v>
      </c>
      <c r="R25" s="4"/>
      <c r="S25" s="46"/>
      <c r="T25" s="4"/>
      <c r="U25" s="4"/>
      <c r="V25" s="4"/>
      <c r="W25" s="4"/>
      <c r="X25" s="4"/>
      <c r="Y25" s="4"/>
      <c r="Z25" s="4"/>
    </row>
    <row r="26" ht="15.75" customHeight="1">
      <c r="A26" s="4"/>
      <c r="B26" s="4"/>
      <c r="C26" s="12"/>
      <c r="D26" s="12"/>
      <c r="E26" s="12"/>
      <c r="F26" s="12"/>
      <c r="G26" s="12"/>
      <c r="H26" s="12"/>
      <c r="I26" s="12"/>
      <c r="J26" s="12"/>
      <c r="K26" s="12"/>
      <c r="L26" s="12"/>
      <c r="M26" s="12"/>
      <c r="N26" s="12"/>
      <c r="O26" s="12"/>
      <c r="P26" s="12"/>
      <c r="Q26" s="12"/>
      <c r="R26" s="4"/>
      <c r="S26" s="4"/>
      <c r="T26" s="4"/>
      <c r="U26" s="4"/>
      <c r="V26" s="4"/>
      <c r="W26" s="4"/>
      <c r="X26" s="4"/>
      <c r="Y26" s="4"/>
      <c r="Z26" s="4"/>
    </row>
    <row r="27" ht="15.75" customHeight="1">
      <c r="A27" s="13" t="s">
        <v>30</v>
      </c>
      <c r="B27" s="14"/>
      <c r="C27" s="15">
        <f t="shared" ref="C27:Q27" si="2">SUM(C8:C26)</f>
        <v>0</v>
      </c>
      <c r="D27" s="15">
        <f t="shared" si="2"/>
        <v>-3489137</v>
      </c>
      <c r="E27" s="16">
        <f t="shared" si="2"/>
        <v>0</v>
      </c>
      <c r="F27" s="15">
        <f t="shared" si="2"/>
        <v>0</v>
      </c>
      <c r="G27" s="15">
        <f t="shared" si="2"/>
        <v>0</v>
      </c>
      <c r="H27" s="15">
        <f t="shared" si="2"/>
        <v>0</v>
      </c>
      <c r="I27" s="15">
        <f t="shared" si="2"/>
        <v>0</v>
      </c>
      <c r="J27" s="15">
        <f t="shared" si="2"/>
        <v>0</v>
      </c>
      <c r="K27" s="15">
        <f t="shared" si="2"/>
        <v>0</v>
      </c>
      <c r="L27" s="15">
        <f t="shared" si="2"/>
        <v>0</v>
      </c>
      <c r="M27" s="15">
        <f t="shared" si="2"/>
        <v>0</v>
      </c>
      <c r="N27" s="15">
        <f t="shared" si="2"/>
        <v>0</v>
      </c>
      <c r="O27" s="15">
        <f t="shared" si="2"/>
        <v>0</v>
      </c>
      <c r="P27" s="15">
        <f t="shared" si="2"/>
        <v>0</v>
      </c>
      <c r="Q27" s="15">
        <f t="shared" si="2"/>
        <v>0</v>
      </c>
      <c r="R27" s="4"/>
      <c r="S27" s="46"/>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5" t="s">
        <v>31</v>
      </c>
      <c r="B31" s="2"/>
      <c r="C31" s="2"/>
      <c r="D31" s="2"/>
      <c r="E31" s="2"/>
      <c r="F31" s="2"/>
      <c r="G31" s="2"/>
      <c r="H31" s="2"/>
      <c r="I31" s="2"/>
      <c r="J31" s="2"/>
      <c r="K31" s="2"/>
      <c r="L31" s="2"/>
      <c r="M31" s="2"/>
      <c r="N31" s="2"/>
      <c r="O31" s="2"/>
      <c r="P31" s="2"/>
      <c r="Q31" s="2"/>
      <c r="R31" s="2"/>
      <c r="S31" s="2"/>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6" t="s">
        <v>3</v>
      </c>
      <c r="B33" s="6" t="s">
        <v>4</v>
      </c>
      <c r="C33" s="6" t="s">
        <v>5</v>
      </c>
      <c r="D33" s="6" t="s">
        <v>6</v>
      </c>
      <c r="E33" s="7" t="s">
        <v>7</v>
      </c>
      <c r="F33" s="6" t="s">
        <v>172</v>
      </c>
      <c r="G33" s="6" t="s">
        <v>173</v>
      </c>
      <c r="H33" s="6" t="s">
        <v>174</v>
      </c>
      <c r="I33" s="6" t="s">
        <v>175</v>
      </c>
      <c r="J33" s="6" t="s">
        <v>176</v>
      </c>
      <c r="K33" s="6" t="s">
        <v>177</v>
      </c>
      <c r="L33" s="6" t="s">
        <v>178</v>
      </c>
      <c r="M33" s="6" t="s">
        <v>179</v>
      </c>
      <c r="N33" s="6" t="s">
        <v>180</v>
      </c>
      <c r="O33" s="6" t="s">
        <v>181</v>
      </c>
      <c r="P33" s="6" t="s">
        <v>182</v>
      </c>
      <c r="Q33" s="6" t="s">
        <v>183</v>
      </c>
      <c r="R33" s="45"/>
      <c r="S33" s="6" t="s">
        <v>184</v>
      </c>
      <c r="T33" s="4"/>
      <c r="U33" s="4"/>
      <c r="V33" s="4"/>
      <c r="W33" s="4"/>
      <c r="X33" s="4"/>
      <c r="Y33" s="4"/>
      <c r="Z33" s="4"/>
    </row>
    <row r="34" ht="15.75" customHeight="1">
      <c r="A34" s="8">
        <f>Kontoplan!B29</f>
        <v>5910</v>
      </c>
      <c r="B34" s="8" t="str">
        <f>Kontoplan!C29</f>
        <v>Lunsjkort</v>
      </c>
      <c r="C34" s="9"/>
      <c r="D34" s="9">
        <v>82200.0</v>
      </c>
      <c r="E34" s="10">
        <f t="shared" ref="E34:E65" si="3">SUM(F34:Q34)</f>
        <v>0</v>
      </c>
      <c r="F34" s="11" t="str">
        <f t="array" ref="F34">IFERROR(SUMPRODUCT(SUMIF(INDIRECT("'"&amp;avdeling&amp;"'!"&amp;"$A$13:$A$70"),$A34,INDIRECT("'"&amp;avdeling&amp;"'!"&amp;"F$13:F$70"))),"ARK MANGLER")</f>
        <v>ARK MANGLER</v>
      </c>
      <c r="G34" s="11" t="str">
        <f t="array" ref="G34">IFERROR(SUMPRODUCT(SUMIF(INDIRECT("'"&amp;avdeling&amp;"'!"&amp;"$A$13:$A$70"),$A34,INDIRECT("'"&amp;avdeling&amp;"'!"&amp;"G$13:G$70"))),"ARK MANGLER")</f>
        <v>ARK MANGLER</v>
      </c>
      <c r="H34" s="11" t="str">
        <f t="array" ref="H34">IFERROR(SUMPRODUCT(SUMIF(INDIRECT("'"&amp;avdeling&amp;"'!"&amp;"$A$13:$A$70"),$A34,INDIRECT("'"&amp;avdeling&amp;"'!"&amp;"H$13:H$70"))),"ARK MANGLER")</f>
        <v>ARK MANGLER</v>
      </c>
      <c r="I34" s="11" t="str">
        <f t="array" ref="I34">IFERROR(SUMPRODUCT(SUMIF(INDIRECT("'"&amp;avdeling&amp;"'!"&amp;"$A$13:$A$70"),$A34,INDIRECT("'"&amp;avdeling&amp;"'!"&amp;"I$13:I$70"))),"ARK MANGLER")</f>
        <v>ARK MANGLER</v>
      </c>
      <c r="J34" s="11" t="str">
        <f t="array" ref="J34">IFERROR(SUMPRODUCT(SUMIF(INDIRECT("'"&amp;avdeling&amp;"'!"&amp;"$A$13:$A$70"),$A34,INDIRECT("'"&amp;avdeling&amp;"'!"&amp;"J$13:J$70"))),"ARK MANGLER")</f>
        <v>ARK MANGLER</v>
      </c>
      <c r="K34" s="11" t="str">
        <f t="array" ref="K34">IFERROR(SUMPRODUCT(SUMIF(INDIRECT("'"&amp;avdeling&amp;"'!"&amp;"$A$13:$A$70"),$A34,INDIRECT("'"&amp;avdeling&amp;"'!"&amp;"K$13:K$70"))),"ARK MANGLER")</f>
        <v>ARK MANGLER</v>
      </c>
      <c r="L34" s="11" t="str">
        <f t="array" ref="L34">IFERROR(SUMPRODUCT(SUMIF(INDIRECT("'"&amp;avdeling&amp;"'!"&amp;"$A$13:$A$70"),$A34,INDIRECT("'"&amp;avdeling&amp;"'!"&amp;"L$13:L$70"))),"ARK MANGLER")</f>
        <v>ARK MANGLER</v>
      </c>
      <c r="M34" s="11" t="str">
        <f t="array" ref="M34">IFERROR(SUMPRODUCT(SUMIF(INDIRECT("'"&amp;avdeling&amp;"'!"&amp;"$A$13:$A$70"),$A34,INDIRECT("'"&amp;avdeling&amp;"'!"&amp;"M$13:M$70"))),"ARK MANGLER")</f>
        <v>ARK MANGLER</v>
      </c>
      <c r="N34" s="11" t="str">
        <f t="array" ref="N34">IFERROR(SUMPRODUCT(SUMIF(INDIRECT("'"&amp;avdeling&amp;"'!"&amp;"$A$13:$A$70"),$A34,INDIRECT("'"&amp;avdeling&amp;"'!"&amp;"N$13:N$70"))),"ARK MANGLER")</f>
        <v>ARK MANGLER</v>
      </c>
      <c r="O34" s="11" t="str">
        <f t="array" ref="O34">IFERROR(SUMPRODUCT(SUMIF(INDIRECT("'"&amp;avdeling&amp;"'!"&amp;"$A$13:$A$70"),$A34,INDIRECT("'"&amp;avdeling&amp;"'!"&amp;"O$13:O$70"))),"ARK MANGLER")</f>
        <v>ARK MANGLER</v>
      </c>
      <c r="P34" s="11" t="str">
        <f t="array" ref="P34">IFERROR(SUMPRODUCT(SUMIF(INDIRECT("'"&amp;avdeling&amp;"'!"&amp;"$A$13:$A$70"),$A34,INDIRECT("'"&amp;avdeling&amp;"'!"&amp;"P$13:P$70"))),"ARK MANGLER")</f>
        <v>ARK MANGLER</v>
      </c>
      <c r="Q34" s="11" t="str">
        <f t="array" ref="Q34">IFERROR(SUMPRODUCT(SUMIF(INDIRECT("'"&amp;avdeling&amp;"'!"&amp;"$A$13:$A$70"),$A34,INDIRECT("'"&amp;avdeling&amp;"'!"&amp;"Q$13:Q$70"))),"ARK MANGLER")</f>
        <v>ARK MANGLER</v>
      </c>
      <c r="R34" s="4"/>
      <c r="S34" s="46"/>
      <c r="T34" s="4"/>
      <c r="U34" s="4"/>
      <c r="V34" s="4"/>
      <c r="W34" s="4"/>
      <c r="X34" s="4"/>
      <c r="Y34" s="4"/>
      <c r="Z34" s="4"/>
    </row>
    <row r="35" ht="15.75" customHeight="1">
      <c r="A35" s="8">
        <f>Kontoplan!B30</f>
        <v>5995</v>
      </c>
      <c r="B35" s="8" t="str">
        <f>Kontoplan!C30</f>
        <v>Styrekostnader</v>
      </c>
      <c r="C35" s="9"/>
      <c r="D35" s="9">
        <v>32451.0</v>
      </c>
      <c r="E35" s="10">
        <f t="shared" si="3"/>
        <v>0</v>
      </c>
      <c r="F35" s="11" t="str">
        <f t="array" ref="F35">IFERROR(SUMPRODUCT(SUMIF(INDIRECT("'"&amp;avdeling&amp;"'!"&amp;"$A$13:$A$70"),$A35,INDIRECT("'"&amp;avdeling&amp;"'!"&amp;"F$13:F$70"))),"ARK MANGLER")</f>
        <v>ARK MANGLER</v>
      </c>
      <c r="G35" s="11" t="str">
        <f t="array" ref="G35">IFERROR(SUMPRODUCT(SUMIF(INDIRECT("'"&amp;avdeling&amp;"'!"&amp;"$A$13:$A$70"),$A35,INDIRECT("'"&amp;avdeling&amp;"'!"&amp;"G$13:G$70"))),"ARK MANGLER")</f>
        <v>ARK MANGLER</v>
      </c>
      <c r="H35" s="11" t="str">
        <f t="array" ref="H35">IFERROR(SUMPRODUCT(SUMIF(INDIRECT("'"&amp;avdeling&amp;"'!"&amp;"$A$13:$A$70"),$A35,INDIRECT("'"&amp;avdeling&amp;"'!"&amp;"H$13:H$70"))),"ARK MANGLER")</f>
        <v>ARK MANGLER</v>
      </c>
      <c r="I35" s="11" t="str">
        <f t="array" ref="I35">IFERROR(SUMPRODUCT(SUMIF(INDIRECT("'"&amp;avdeling&amp;"'!"&amp;"$A$13:$A$70"),$A35,INDIRECT("'"&amp;avdeling&amp;"'!"&amp;"I$13:I$70"))),"ARK MANGLER")</f>
        <v>ARK MANGLER</v>
      </c>
      <c r="J35" s="11" t="str">
        <f t="array" ref="J35">IFERROR(SUMPRODUCT(SUMIF(INDIRECT("'"&amp;avdeling&amp;"'!"&amp;"$A$13:$A$70"),$A35,INDIRECT("'"&amp;avdeling&amp;"'!"&amp;"J$13:J$70"))),"ARK MANGLER")</f>
        <v>ARK MANGLER</v>
      </c>
      <c r="K35" s="11" t="str">
        <f t="array" ref="K35">IFERROR(SUMPRODUCT(SUMIF(INDIRECT("'"&amp;avdeling&amp;"'!"&amp;"$A$13:$A$70"),$A35,INDIRECT("'"&amp;avdeling&amp;"'!"&amp;"K$13:K$70"))),"ARK MANGLER")</f>
        <v>ARK MANGLER</v>
      </c>
      <c r="L35" s="11" t="str">
        <f t="array" ref="L35">IFERROR(SUMPRODUCT(SUMIF(INDIRECT("'"&amp;avdeling&amp;"'!"&amp;"$A$13:$A$70"),$A35,INDIRECT("'"&amp;avdeling&amp;"'!"&amp;"L$13:L$70"))),"ARK MANGLER")</f>
        <v>ARK MANGLER</v>
      </c>
      <c r="M35" s="11" t="str">
        <f t="array" ref="M35">IFERROR(SUMPRODUCT(SUMIF(INDIRECT("'"&amp;avdeling&amp;"'!"&amp;"$A$13:$A$70"),$A35,INDIRECT("'"&amp;avdeling&amp;"'!"&amp;"M$13:M$70"))),"ARK MANGLER")</f>
        <v>ARK MANGLER</v>
      </c>
      <c r="N35" s="11" t="str">
        <f t="array" ref="N35">IFERROR(SUMPRODUCT(SUMIF(INDIRECT("'"&amp;avdeling&amp;"'!"&amp;"$A$13:$A$70"),$A35,INDIRECT("'"&amp;avdeling&amp;"'!"&amp;"N$13:N$70"))),"ARK MANGLER")</f>
        <v>ARK MANGLER</v>
      </c>
      <c r="O35" s="11" t="str">
        <f t="array" ref="O35">IFERROR(SUMPRODUCT(SUMIF(INDIRECT("'"&amp;avdeling&amp;"'!"&amp;"$A$13:$A$70"),$A35,INDIRECT("'"&amp;avdeling&amp;"'!"&amp;"O$13:O$70"))),"ARK MANGLER")</f>
        <v>ARK MANGLER</v>
      </c>
      <c r="P35" s="11" t="str">
        <f t="array" ref="P35">IFERROR(SUMPRODUCT(SUMIF(INDIRECT("'"&amp;avdeling&amp;"'!"&amp;"$A$13:$A$70"),$A35,INDIRECT("'"&amp;avdeling&amp;"'!"&amp;"P$13:P$70"))),"ARK MANGLER")</f>
        <v>ARK MANGLER</v>
      </c>
      <c r="Q35" s="11" t="str">
        <f t="array" ref="Q35">IFERROR(SUMPRODUCT(SUMIF(INDIRECT("'"&amp;avdeling&amp;"'!"&amp;"$A$13:$A$70"),$A35,INDIRECT("'"&amp;avdeling&amp;"'!"&amp;"Q$13:Q$70"))),"ARK MANGLER")</f>
        <v>ARK MANGLER</v>
      </c>
      <c r="R35" s="4"/>
      <c r="S35" s="46"/>
      <c r="T35" s="4"/>
      <c r="U35" s="4"/>
      <c r="V35" s="4"/>
      <c r="W35" s="4"/>
      <c r="X35" s="4"/>
      <c r="Y35" s="4"/>
      <c r="Z35" s="4"/>
    </row>
    <row r="36" ht="15.75" customHeight="1">
      <c r="A36" s="8">
        <f>Kontoplan!B31</f>
        <v>6480</v>
      </c>
      <c r="B36" s="8" t="str">
        <f>Kontoplan!C31</f>
        <v>Leiekostnad idrett</v>
      </c>
      <c r="C36" s="9"/>
      <c r="D36" s="9">
        <v>588512.0</v>
      </c>
      <c r="E36" s="10">
        <f t="shared" si="3"/>
        <v>0</v>
      </c>
      <c r="F36" s="11" t="str">
        <f t="array" ref="F36">IFERROR(SUMPRODUCT(SUMIF(INDIRECT("'"&amp;avdeling&amp;"'!"&amp;"$A$13:$A$70"),$A36,INDIRECT("'"&amp;avdeling&amp;"'!"&amp;"F$13:F$70"))),"ARK MANGLER")</f>
        <v>ARK MANGLER</v>
      </c>
      <c r="G36" s="11" t="str">
        <f t="array" ref="G36">IFERROR(SUMPRODUCT(SUMIF(INDIRECT("'"&amp;avdeling&amp;"'!"&amp;"$A$13:$A$70"),$A36,INDIRECT("'"&amp;avdeling&amp;"'!"&amp;"G$13:G$70"))),"ARK MANGLER")</f>
        <v>ARK MANGLER</v>
      </c>
      <c r="H36" s="11" t="str">
        <f t="array" ref="H36">IFERROR(SUMPRODUCT(SUMIF(INDIRECT("'"&amp;avdeling&amp;"'!"&amp;"$A$13:$A$70"),$A36,INDIRECT("'"&amp;avdeling&amp;"'!"&amp;"H$13:H$70"))),"ARK MANGLER")</f>
        <v>ARK MANGLER</v>
      </c>
      <c r="I36" s="11" t="str">
        <f t="array" ref="I36">IFERROR(SUMPRODUCT(SUMIF(INDIRECT("'"&amp;avdeling&amp;"'!"&amp;"$A$13:$A$70"),$A36,INDIRECT("'"&amp;avdeling&amp;"'!"&amp;"I$13:I$70"))),"ARK MANGLER")</f>
        <v>ARK MANGLER</v>
      </c>
      <c r="J36" s="11" t="str">
        <f t="array" ref="J36">IFERROR(SUMPRODUCT(SUMIF(INDIRECT("'"&amp;avdeling&amp;"'!"&amp;"$A$13:$A$70"),$A36,INDIRECT("'"&amp;avdeling&amp;"'!"&amp;"J$13:J$70"))),"ARK MANGLER")</f>
        <v>ARK MANGLER</v>
      </c>
      <c r="K36" s="11" t="str">
        <f t="array" ref="K36">IFERROR(SUMPRODUCT(SUMIF(INDIRECT("'"&amp;avdeling&amp;"'!"&amp;"$A$13:$A$70"),$A36,INDIRECT("'"&amp;avdeling&amp;"'!"&amp;"K$13:K$70"))),"ARK MANGLER")</f>
        <v>ARK MANGLER</v>
      </c>
      <c r="L36" s="11" t="str">
        <f t="array" ref="L36">IFERROR(SUMPRODUCT(SUMIF(INDIRECT("'"&amp;avdeling&amp;"'!"&amp;"$A$13:$A$70"),$A36,INDIRECT("'"&amp;avdeling&amp;"'!"&amp;"L$13:L$70"))),"ARK MANGLER")</f>
        <v>ARK MANGLER</v>
      </c>
      <c r="M36" s="11" t="str">
        <f t="array" ref="M36">IFERROR(SUMPRODUCT(SUMIF(INDIRECT("'"&amp;avdeling&amp;"'!"&amp;"$A$13:$A$70"),$A36,INDIRECT("'"&amp;avdeling&amp;"'!"&amp;"M$13:M$70"))),"ARK MANGLER")</f>
        <v>ARK MANGLER</v>
      </c>
      <c r="N36" s="11" t="str">
        <f t="array" ref="N36">IFERROR(SUMPRODUCT(SUMIF(INDIRECT("'"&amp;avdeling&amp;"'!"&amp;"$A$13:$A$70"),$A36,INDIRECT("'"&amp;avdeling&amp;"'!"&amp;"N$13:N$70"))),"ARK MANGLER")</f>
        <v>ARK MANGLER</v>
      </c>
      <c r="O36" s="11" t="str">
        <f t="array" ref="O36">IFERROR(SUMPRODUCT(SUMIF(INDIRECT("'"&amp;avdeling&amp;"'!"&amp;"$A$13:$A$70"),$A36,INDIRECT("'"&amp;avdeling&amp;"'!"&amp;"O$13:O$70"))),"ARK MANGLER")</f>
        <v>ARK MANGLER</v>
      </c>
      <c r="P36" s="11" t="str">
        <f t="array" ref="P36">IFERROR(SUMPRODUCT(SUMIF(INDIRECT("'"&amp;avdeling&amp;"'!"&amp;"$A$13:$A$70"),$A36,INDIRECT("'"&amp;avdeling&amp;"'!"&amp;"P$13:P$70"))),"ARK MANGLER")</f>
        <v>ARK MANGLER</v>
      </c>
      <c r="Q36" s="11" t="str">
        <f t="array" ref="Q36">IFERROR(SUMPRODUCT(SUMIF(INDIRECT("'"&amp;avdeling&amp;"'!"&amp;"$A$13:$A$70"),$A36,INDIRECT("'"&amp;avdeling&amp;"'!"&amp;"Q$13:Q$70"))),"ARK MANGLER")</f>
        <v>ARK MANGLER</v>
      </c>
      <c r="R36" s="4"/>
      <c r="S36" s="46"/>
      <c r="T36" s="4"/>
      <c r="U36" s="4"/>
      <c r="V36" s="4"/>
      <c r="W36" s="4"/>
      <c r="X36" s="4"/>
      <c r="Y36" s="4"/>
      <c r="Z36" s="4"/>
    </row>
    <row r="37" ht="15.75" customHeight="1">
      <c r="A37" s="8">
        <f>Kontoplan!B32</f>
        <v>6490</v>
      </c>
      <c r="B37" s="8" t="str">
        <f>Kontoplan!C32</f>
        <v>Leiekostnad annen</v>
      </c>
      <c r="C37" s="9"/>
      <c r="D37" s="9">
        <v>390.0</v>
      </c>
      <c r="E37" s="10">
        <f t="shared" si="3"/>
        <v>0</v>
      </c>
      <c r="F37" s="11" t="str">
        <f t="array" ref="F37">IFERROR(SUMPRODUCT(SUMIF(INDIRECT("'"&amp;avdeling&amp;"'!"&amp;"$A$13:$A$70"),$A37,INDIRECT("'"&amp;avdeling&amp;"'!"&amp;"F$13:F$70"))),"ARK MANGLER")</f>
        <v>ARK MANGLER</v>
      </c>
      <c r="G37" s="11" t="str">
        <f t="array" ref="G37">IFERROR(SUMPRODUCT(SUMIF(INDIRECT("'"&amp;avdeling&amp;"'!"&amp;"$A$13:$A$70"),$A37,INDIRECT("'"&amp;avdeling&amp;"'!"&amp;"G$13:G$70"))),"ARK MANGLER")</f>
        <v>ARK MANGLER</v>
      </c>
      <c r="H37" s="11" t="str">
        <f t="array" ref="H37">IFERROR(SUMPRODUCT(SUMIF(INDIRECT("'"&amp;avdeling&amp;"'!"&amp;"$A$13:$A$70"),$A37,INDIRECT("'"&amp;avdeling&amp;"'!"&amp;"H$13:H$70"))),"ARK MANGLER")</f>
        <v>ARK MANGLER</v>
      </c>
      <c r="I37" s="11" t="str">
        <f t="array" ref="I37">IFERROR(SUMPRODUCT(SUMIF(INDIRECT("'"&amp;avdeling&amp;"'!"&amp;"$A$13:$A$70"),$A37,INDIRECT("'"&amp;avdeling&amp;"'!"&amp;"I$13:I$70"))),"ARK MANGLER")</f>
        <v>ARK MANGLER</v>
      </c>
      <c r="J37" s="11" t="str">
        <f t="array" ref="J37">IFERROR(SUMPRODUCT(SUMIF(INDIRECT("'"&amp;avdeling&amp;"'!"&amp;"$A$13:$A$70"),$A37,INDIRECT("'"&amp;avdeling&amp;"'!"&amp;"J$13:J$70"))),"ARK MANGLER")</f>
        <v>ARK MANGLER</v>
      </c>
      <c r="K37" s="11" t="str">
        <f t="array" ref="K37">IFERROR(SUMPRODUCT(SUMIF(INDIRECT("'"&amp;avdeling&amp;"'!"&amp;"$A$13:$A$70"),$A37,INDIRECT("'"&amp;avdeling&amp;"'!"&amp;"K$13:K$70"))),"ARK MANGLER")</f>
        <v>ARK MANGLER</v>
      </c>
      <c r="L37" s="11" t="str">
        <f t="array" ref="L37">IFERROR(SUMPRODUCT(SUMIF(INDIRECT("'"&amp;avdeling&amp;"'!"&amp;"$A$13:$A$70"),$A37,INDIRECT("'"&amp;avdeling&amp;"'!"&amp;"L$13:L$70"))),"ARK MANGLER")</f>
        <v>ARK MANGLER</v>
      </c>
      <c r="M37" s="11" t="str">
        <f t="array" ref="M37">IFERROR(SUMPRODUCT(SUMIF(INDIRECT("'"&amp;avdeling&amp;"'!"&amp;"$A$13:$A$70"),$A37,INDIRECT("'"&amp;avdeling&amp;"'!"&amp;"M$13:M$70"))),"ARK MANGLER")</f>
        <v>ARK MANGLER</v>
      </c>
      <c r="N37" s="11" t="str">
        <f t="array" ref="N37">IFERROR(SUMPRODUCT(SUMIF(INDIRECT("'"&amp;avdeling&amp;"'!"&amp;"$A$13:$A$70"),$A37,INDIRECT("'"&amp;avdeling&amp;"'!"&amp;"N$13:N$70"))),"ARK MANGLER")</f>
        <v>ARK MANGLER</v>
      </c>
      <c r="O37" s="11" t="str">
        <f t="array" ref="O37">IFERROR(SUMPRODUCT(SUMIF(INDIRECT("'"&amp;avdeling&amp;"'!"&amp;"$A$13:$A$70"),$A37,INDIRECT("'"&amp;avdeling&amp;"'!"&amp;"O$13:O$70"))),"ARK MANGLER")</f>
        <v>ARK MANGLER</v>
      </c>
      <c r="P37" s="11" t="str">
        <f t="array" ref="P37">IFERROR(SUMPRODUCT(SUMIF(INDIRECT("'"&amp;avdeling&amp;"'!"&amp;"$A$13:$A$70"),$A37,INDIRECT("'"&amp;avdeling&amp;"'!"&amp;"P$13:P$70"))),"ARK MANGLER")</f>
        <v>ARK MANGLER</v>
      </c>
      <c r="Q37" s="11" t="str">
        <f t="array" ref="Q37">IFERROR(SUMPRODUCT(SUMIF(INDIRECT("'"&amp;avdeling&amp;"'!"&amp;"$A$13:$A$70"),$A37,INDIRECT("'"&amp;avdeling&amp;"'!"&amp;"Q$13:Q$70"))),"ARK MANGLER")</f>
        <v>ARK MANGLER</v>
      </c>
      <c r="R37" s="4"/>
      <c r="S37" s="46"/>
      <c r="T37" s="4"/>
      <c r="U37" s="4"/>
      <c r="V37" s="4"/>
      <c r="W37" s="4"/>
      <c r="X37" s="4"/>
      <c r="Y37" s="4"/>
      <c r="Z37" s="4"/>
    </row>
    <row r="38" ht="15.75" customHeight="1">
      <c r="A38" s="8">
        <f>Kontoplan!B33</f>
        <v>6540</v>
      </c>
      <c r="B38" s="8" t="str">
        <f>Kontoplan!C33</f>
        <v>Idrettsutstyr</v>
      </c>
      <c r="C38" s="9"/>
      <c r="D38" s="9">
        <v>307910.0</v>
      </c>
      <c r="E38" s="10">
        <f t="shared" si="3"/>
        <v>0</v>
      </c>
      <c r="F38" s="11" t="str">
        <f t="array" ref="F38">IFERROR(SUMPRODUCT(SUMIF(INDIRECT("'"&amp;avdeling&amp;"'!"&amp;"$A$13:$A$70"),$A38,INDIRECT("'"&amp;avdeling&amp;"'!"&amp;"F$13:F$70"))),"ARK MANGLER")</f>
        <v>ARK MANGLER</v>
      </c>
      <c r="G38" s="11" t="str">
        <f t="array" ref="G38">IFERROR(SUMPRODUCT(SUMIF(INDIRECT("'"&amp;avdeling&amp;"'!"&amp;"$A$13:$A$70"),$A38,INDIRECT("'"&amp;avdeling&amp;"'!"&amp;"G$13:G$70"))),"ARK MANGLER")</f>
        <v>ARK MANGLER</v>
      </c>
      <c r="H38" s="11" t="str">
        <f t="array" ref="H38">IFERROR(SUMPRODUCT(SUMIF(INDIRECT("'"&amp;avdeling&amp;"'!"&amp;"$A$13:$A$70"),$A38,INDIRECT("'"&amp;avdeling&amp;"'!"&amp;"H$13:H$70"))),"ARK MANGLER")</f>
        <v>ARK MANGLER</v>
      </c>
      <c r="I38" s="11" t="str">
        <f t="array" ref="I38">IFERROR(SUMPRODUCT(SUMIF(INDIRECT("'"&amp;avdeling&amp;"'!"&amp;"$A$13:$A$70"),$A38,INDIRECT("'"&amp;avdeling&amp;"'!"&amp;"I$13:I$70"))),"ARK MANGLER")</f>
        <v>ARK MANGLER</v>
      </c>
      <c r="J38" s="11" t="str">
        <f t="array" ref="J38">IFERROR(SUMPRODUCT(SUMIF(INDIRECT("'"&amp;avdeling&amp;"'!"&amp;"$A$13:$A$70"),$A38,INDIRECT("'"&amp;avdeling&amp;"'!"&amp;"J$13:J$70"))),"ARK MANGLER")</f>
        <v>ARK MANGLER</v>
      </c>
      <c r="K38" s="11" t="str">
        <f t="array" ref="K38">IFERROR(SUMPRODUCT(SUMIF(INDIRECT("'"&amp;avdeling&amp;"'!"&amp;"$A$13:$A$70"),$A38,INDIRECT("'"&amp;avdeling&amp;"'!"&amp;"K$13:K$70"))),"ARK MANGLER")</f>
        <v>ARK MANGLER</v>
      </c>
      <c r="L38" s="11" t="str">
        <f t="array" ref="L38">IFERROR(SUMPRODUCT(SUMIF(INDIRECT("'"&amp;avdeling&amp;"'!"&amp;"$A$13:$A$70"),$A38,INDIRECT("'"&amp;avdeling&amp;"'!"&amp;"L$13:L$70"))),"ARK MANGLER")</f>
        <v>ARK MANGLER</v>
      </c>
      <c r="M38" s="11" t="str">
        <f t="array" ref="M38">IFERROR(SUMPRODUCT(SUMIF(INDIRECT("'"&amp;avdeling&amp;"'!"&amp;"$A$13:$A$70"),$A38,INDIRECT("'"&amp;avdeling&amp;"'!"&amp;"M$13:M$70"))),"ARK MANGLER")</f>
        <v>ARK MANGLER</v>
      </c>
      <c r="N38" s="11" t="str">
        <f t="array" ref="N38">IFERROR(SUMPRODUCT(SUMIF(INDIRECT("'"&amp;avdeling&amp;"'!"&amp;"$A$13:$A$70"),$A38,INDIRECT("'"&amp;avdeling&amp;"'!"&amp;"N$13:N$70"))),"ARK MANGLER")</f>
        <v>ARK MANGLER</v>
      </c>
      <c r="O38" s="11" t="str">
        <f t="array" ref="O38">IFERROR(SUMPRODUCT(SUMIF(INDIRECT("'"&amp;avdeling&amp;"'!"&amp;"$A$13:$A$70"),$A38,INDIRECT("'"&amp;avdeling&amp;"'!"&amp;"O$13:O$70"))),"ARK MANGLER")</f>
        <v>ARK MANGLER</v>
      </c>
      <c r="P38" s="11" t="str">
        <f t="array" ref="P38">IFERROR(SUMPRODUCT(SUMIF(INDIRECT("'"&amp;avdeling&amp;"'!"&amp;"$A$13:$A$70"),$A38,INDIRECT("'"&amp;avdeling&amp;"'!"&amp;"P$13:P$70"))),"ARK MANGLER")</f>
        <v>ARK MANGLER</v>
      </c>
      <c r="Q38" s="11" t="str">
        <f t="array" ref="Q38">IFERROR(SUMPRODUCT(SUMIF(INDIRECT("'"&amp;avdeling&amp;"'!"&amp;"$A$13:$A$70"),$A38,INDIRECT("'"&amp;avdeling&amp;"'!"&amp;"Q$13:Q$70"))),"ARK MANGLER")</f>
        <v>ARK MANGLER</v>
      </c>
      <c r="R38" s="4"/>
      <c r="S38" s="46"/>
      <c r="T38" s="4"/>
      <c r="U38" s="4"/>
      <c r="V38" s="4"/>
      <c r="W38" s="4"/>
      <c r="X38" s="4"/>
      <c r="Y38" s="4"/>
      <c r="Z38" s="4"/>
    </row>
    <row r="39" ht="15.75" customHeight="1">
      <c r="A39" s="8">
        <f>Kontoplan!B34</f>
        <v>6550</v>
      </c>
      <c r="B39" s="8" t="str">
        <f>Kontoplan!C34</f>
        <v>Driftsmateriale</v>
      </c>
      <c r="C39" s="9"/>
      <c r="D39" s="9">
        <v>38722.0</v>
      </c>
      <c r="E39" s="10">
        <f t="shared" si="3"/>
        <v>0</v>
      </c>
      <c r="F39" s="11" t="str">
        <f t="array" ref="F39">IFERROR(SUMPRODUCT(SUMIF(INDIRECT("'"&amp;avdeling&amp;"'!"&amp;"$A$13:$A$70"),$A39,INDIRECT("'"&amp;avdeling&amp;"'!"&amp;"F$13:F$70"))),"ARK MANGLER")</f>
        <v>ARK MANGLER</v>
      </c>
      <c r="G39" s="11" t="str">
        <f t="array" ref="G39">IFERROR(SUMPRODUCT(SUMIF(INDIRECT("'"&amp;avdeling&amp;"'!"&amp;"$A$13:$A$70"),$A39,INDIRECT("'"&amp;avdeling&amp;"'!"&amp;"G$13:G$70"))),"ARK MANGLER")</f>
        <v>ARK MANGLER</v>
      </c>
      <c r="H39" s="11" t="str">
        <f t="array" ref="H39">IFERROR(SUMPRODUCT(SUMIF(INDIRECT("'"&amp;avdeling&amp;"'!"&amp;"$A$13:$A$70"),$A39,INDIRECT("'"&amp;avdeling&amp;"'!"&amp;"H$13:H$70"))),"ARK MANGLER")</f>
        <v>ARK MANGLER</v>
      </c>
      <c r="I39" s="11" t="str">
        <f t="array" ref="I39">IFERROR(SUMPRODUCT(SUMIF(INDIRECT("'"&amp;avdeling&amp;"'!"&amp;"$A$13:$A$70"),$A39,INDIRECT("'"&amp;avdeling&amp;"'!"&amp;"I$13:I$70"))),"ARK MANGLER")</f>
        <v>ARK MANGLER</v>
      </c>
      <c r="J39" s="11" t="str">
        <f t="array" ref="J39">IFERROR(SUMPRODUCT(SUMIF(INDIRECT("'"&amp;avdeling&amp;"'!"&amp;"$A$13:$A$70"),$A39,INDIRECT("'"&amp;avdeling&amp;"'!"&amp;"J$13:J$70"))),"ARK MANGLER")</f>
        <v>ARK MANGLER</v>
      </c>
      <c r="K39" s="11" t="str">
        <f t="array" ref="K39">IFERROR(SUMPRODUCT(SUMIF(INDIRECT("'"&amp;avdeling&amp;"'!"&amp;"$A$13:$A$70"),$A39,INDIRECT("'"&amp;avdeling&amp;"'!"&amp;"K$13:K$70"))),"ARK MANGLER")</f>
        <v>ARK MANGLER</v>
      </c>
      <c r="L39" s="11" t="str">
        <f t="array" ref="L39">IFERROR(SUMPRODUCT(SUMIF(INDIRECT("'"&amp;avdeling&amp;"'!"&amp;"$A$13:$A$70"),$A39,INDIRECT("'"&amp;avdeling&amp;"'!"&amp;"L$13:L$70"))),"ARK MANGLER")</f>
        <v>ARK MANGLER</v>
      </c>
      <c r="M39" s="11" t="str">
        <f t="array" ref="M39">IFERROR(SUMPRODUCT(SUMIF(INDIRECT("'"&amp;avdeling&amp;"'!"&amp;"$A$13:$A$70"),$A39,INDIRECT("'"&amp;avdeling&amp;"'!"&amp;"M$13:M$70"))),"ARK MANGLER")</f>
        <v>ARK MANGLER</v>
      </c>
      <c r="N39" s="11" t="str">
        <f t="array" ref="N39">IFERROR(SUMPRODUCT(SUMIF(INDIRECT("'"&amp;avdeling&amp;"'!"&amp;"$A$13:$A$70"),$A39,INDIRECT("'"&amp;avdeling&amp;"'!"&amp;"N$13:N$70"))),"ARK MANGLER")</f>
        <v>ARK MANGLER</v>
      </c>
      <c r="O39" s="11" t="str">
        <f t="array" ref="O39">IFERROR(SUMPRODUCT(SUMIF(INDIRECT("'"&amp;avdeling&amp;"'!"&amp;"$A$13:$A$70"),$A39,INDIRECT("'"&amp;avdeling&amp;"'!"&amp;"O$13:O$70"))),"ARK MANGLER")</f>
        <v>ARK MANGLER</v>
      </c>
      <c r="P39" s="11" t="str">
        <f t="array" ref="P39">IFERROR(SUMPRODUCT(SUMIF(INDIRECT("'"&amp;avdeling&amp;"'!"&amp;"$A$13:$A$70"),$A39,INDIRECT("'"&amp;avdeling&amp;"'!"&amp;"P$13:P$70"))),"ARK MANGLER")</f>
        <v>ARK MANGLER</v>
      </c>
      <c r="Q39" s="11" t="str">
        <f t="array" ref="Q39">IFERROR(SUMPRODUCT(SUMIF(INDIRECT("'"&amp;avdeling&amp;"'!"&amp;"$A$13:$A$70"),$A39,INDIRECT("'"&amp;avdeling&amp;"'!"&amp;"Q$13:Q$70"))),"ARK MANGLER")</f>
        <v>ARK MANGLER</v>
      </c>
      <c r="R39" s="4"/>
      <c r="S39" s="46"/>
      <c r="T39" s="4"/>
      <c r="U39" s="4"/>
      <c r="V39" s="4"/>
      <c r="W39" s="4"/>
      <c r="X39" s="4"/>
      <c r="Y39" s="4"/>
      <c r="Z39" s="4"/>
    </row>
    <row r="40" ht="15.75" customHeight="1">
      <c r="A40" s="8">
        <f>Kontoplan!B35</f>
        <v>6555</v>
      </c>
      <c r="B40" s="8" t="str">
        <f>Kontoplan!C35</f>
        <v>Andre driftskostnader</v>
      </c>
      <c r="C40" s="9"/>
      <c r="D40" s="9">
        <v>5617.0</v>
      </c>
      <c r="E40" s="10">
        <f t="shared" si="3"/>
        <v>0</v>
      </c>
      <c r="F40" s="11" t="str">
        <f t="array" ref="F40">IFERROR(SUMPRODUCT(SUMIF(INDIRECT("'"&amp;avdeling&amp;"'!"&amp;"$A$13:$A$70"),$A40,INDIRECT("'"&amp;avdeling&amp;"'!"&amp;"F$13:F$70"))),"ARK MANGLER")</f>
        <v>ARK MANGLER</v>
      </c>
      <c r="G40" s="11" t="str">
        <f t="array" ref="G40">IFERROR(SUMPRODUCT(SUMIF(INDIRECT("'"&amp;avdeling&amp;"'!"&amp;"$A$13:$A$70"),$A40,INDIRECT("'"&amp;avdeling&amp;"'!"&amp;"G$13:G$70"))),"ARK MANGLER")</f>
        <v>ARK MANGLER</v>
      </c>
      <c r="H40" s="11" t="str">
        <f t="array" ref="H40">IFERROR(SUMPRODUCT(SUMIF(INDIRECT("'"&amp;avdeling&amp;"'!"&amp;"$A$13:$A$70"),$A40,INDIRECT("'"&amp;avdeling&amp;"'!"&amp;"H$13:H$70"))),"ARK MANGLER")</f>
        <v>ARK MANGLER</v>
      </c>
      <c r="I40" s="11" t="str">
        <f t="array" ref="I40">IFERROR(SUMPRODUCT(SUMIF(INDIRECT("'"&amp;avdeling&amp;"'!"&amp;"$A$13:$A$70"),$A40,INDIRECT("'"&amp;avdeling&amp;"'!"&amp;"I$13:I$70"))),"ARK MANGLER")</f>
        <v>ARK MANGLER</v>
      </c>
      <c r="J40" s="11" t="str">
        <f t="array" ref="J40">IFERROR(SUMPRODUCT(SUMIF(INDIRECT("'"&amp;avdeling&amp;"'!"&amp;"$A$13:$A$70"),$A40,INDIRECT("'"&amp;avdeling&amp;"'!"&amp;"J$13:J$70"))),"ARK MANGLER")</f>
        <v>ARK MANGLER</v>
      </c>
      <c r="K40" s="11" t="str">
        <f t="array" ref="K40">IFERROR(SUMPRODUCT(SUMIF(INDIRECT("'"&amp;avdeling&amp;"'!"&amp;"$A$13:$A$70"),$A40,INDIRECT("'"&amp;avdeling&amp;"'!"&amp;"K$13:K$70"))),"ARK MANGLER")</f>
        <v>ARK MANGLER</v>
      </c>
      <c r="L40" s="11" t="str">
        <f t="array" ref="L40">IFERROR(SUMPRODUCT(SUMIF(INDIRECT("'"&amp;avdeling&amp;"'!"&amp;"$A$13:$A$70"),$A40,INDIRECT("'"&amp;avdeling&amp;"'!"&amp;"L$13:L$70"))),"ARK MANGLER")</f>
        <v>ARK MANGLER</v>
      </c>
      <c r="M40" s="11" t="str">
        <f t="array" ref="M40">IFERROR(SUMPRODUCT(SUMIF(INDIRECT("'"&amp;avdeling&amp;"'!"&amp;"$A$13:$A$70"),$A40,INDIRECT("'"&amp;avdeling&amp;"'!"&amp;"M$13:M$70"))),"ARK MANGLER")</f>
        <v>ARK MANGLER</v>
      </c>
      <c r="N40" s="11" t="str">
        <f t="array" ref="N40">IFERROR(SUMPRODUCT(SUMIF(INDIRECT("'"&amp;avdeling&amp;"'!"&amp;"$A$13:$A$70"),$A40,INDIRECT("'"&amp;avdeling&amp;"'!"&amp;"N$13:N$70"))),"ARK MANGLER")</f>
        <v>ARK MANGLER</v>
      </c>
      <c r="O40" s="11" t="str">
        <f t="array" ref="O40">IFERROR(SUMPRODUCT(SUMIF(INDIRECT("'"&amp;avdeling&amp;"'!"&amp;"$A$13:$A$70"),$A40,INDIRECT("'"&amp;avdeling&amp;"'!"&amp;"O$13:O$70"))),"ARK MANGLER")</f>
        <v>ARK MANGLER</v>
      </c>
      <c r="P40" s="11" t="str">
        <f t="array" ref="P40">IFERROR(SUMPRODUCT(SUMIF(INDIRECT("'"&amp;avdeling&amp;"'!"&amp;"$A$13:$A$70"),$A40,INDIRECT("'"&amp;avdeling&amp;"'!"&amp;"P$13:P$70"))),"ARK MANGLER")</f>
        <v>ARK MANGLER</v>
      </c>
      <c r="Q40" s="11" t="str">
        <f t="array" ref="Q40">IFERROR(SUMPRODUCT(SUMIF(INDIRECT("'"&amp;avdeling&amp;"'!"&amp;"$A$13:$A$70"),$A40,INDIRECT("'"&amp;avdeling&amp;"'!"&amp;"Q$13:Q$70"))),"ARK MANGLER")</f>
        <v>ARK MANGLER</v>
      </c>
      <c r="R40" s="4"/>
      <c r="S40" s="46"/>
      <c r="T40" s="4"/>
      <c r="U40" s="4"/>
      <c r="V40" s="4"/>
      <c r="W40" s="4"/>
      <c r="X40" s="4"/>
      <c r="Y40" s="4"/>
      <c r="Z40" s="4"/>
    </row>
    <row r="41" ht="15.75" customHeight="1">
      <c r="A41" s="8">
        <f>Kontoplan!B36</f>
        <v>6571</v>
      </c>
      <c r="B41" s="8" t="str">
        <f>Kontoplan!C36</f>
        <v>Drakter</v>
      </c>
      <c r="C41" s="9"/>
      <c r="D41" s="9">
        <v>254178.0</v>
      </c>
      <c r="E41" s="10">
        <f t="shared" si="3"/>
        <v>0</v>
      </c>
      <c r="F41" s="11" t="str">
        <f t="array" ref="F41">IFERROR(SUMPRODUCT(SUMIF(INDIRECT("'"&amp;avdeling&amp;"'!"&amp;"$A$13:$A$70"),$A41,INDIRECT("'"&amp;avdeling&amp;"'!"&amp;"F$13:F$70"))),"ARK MANGLER")</f>
        <v>ARK MANGLER</v>
      </c>
      <c r="G41" s="11" t="str">
        <f t="array" ref="G41">IFERROR(SUMPRODUCT(SUMIF(INDIRECT("'"&amp;avdeling&amp;"'!"&amp;"$A$13:$A$70"),$A41,INDIRECT("'"&amp;avdeling&amp;"'!"&amp;"G$13:G$70"))),"ARK MANGLER")</f>
        <v>ARK MANGLER</v>
      </c>
      <c r="H41" s="11" t="str">
        <f t="array" ref="H41">IFERROR(SUMPRODUCT(SUMIF(INDIRECT("'"&amp;avdeling&amp;"'!"&amp;"$A$13:$A$70"),$A41,INDIRECT("'"&amp;avdeling&amp;"'!"&amp;"H$13:H$70"))),"ARK MANGLER")</f>
        <v>ARK MANGLER</v>
      </c>
      <c r="I41" s="11" t="str">
        <f t="array" ref="I41">IFERROR(SUMPRODUCT(SUMIF(INDIRECT("'"&amp;avdeling&amp;"'!"&amp;"$A$13:$A$70"),$A41,INDIRECT("'"&amp;avdeling&amp;"'!"&amp;"I$13:I$70"))),"ARK MANGLER")</f>
        <v>ARK MANGLER</v>
      </c>
      <c r="J41" s="11" t="str">
        <f t="array" ref="J41">IFERROR(SUMPRODUCT(SUMIF(INDIRECT("'"&amp;avdeling&amp;"'!"&amp;"$A$13:$A$70"),$A41,INDIRECT("'"&amp;avdeling&amp;"'!"&amp;"J$13:J$70"))),"ARK MANGLER")</f>
        <v>ARK MANGLER</v>
      </c>
      <c r="K41" s="11" t="str">
        <f t="array" ref="K41">IFERROR(SUMPRODUCT(SUMIF(INDIRECT("'"&amp;avdeling&amp;"'!"&amp;"$A$13:$A$70"),$A41,INDIRECT("'"&amp;avdeling&amp;"'!"&amp;"K$13:K$70"))),"ARK MANGLER")</f>
        <v>ARK MANGLER</v>
      </c>
      <c r="L41" s="11" t="str">
        <f t="array" ref="L41">IFERROR(SUMPRODUCT(SUMIF(INDIRECT("'"&amp;avdeling&amp;"'!"&amp;"$A$13:$A$70"),$A41,INDIRECT("'"&amp;avdeling&amp;"'!"&amp;"L$13:L$70"))),"ARK MANGLER")</f>
        <v>ARK MANGLER</v>
      </c>
      <c r="M41" s="11" t="str">
        <f t="array" ref="M41">IFERROR(SUMPRODUCT(SUMIF(INDIRECT("'"&amp;avdeling&amp;"'!"&amp;"$A$13:$A$70"),$A41,INDIRECT("'"&amp;avdeling&amp;"'!"&amp;"M$13:M$70"))),"ARK MANGLER")</f>
        <v>ARK MANGLER</v>
      </c>
      <c r="N41" s="11" t="str">
        <f t="array" ref="N41">IFERROR(SUMPRODUCT(SUMIF(INDIRECT("'"&amp;avdeling&amp;"'!"&amp;"$A$13:$A$70"),$A41,INDIRECT("'"&amp;avdeling&amp;"'!"&amp;"N$13:N$70"))),"ARK MANGLER")</f>
        <v>ARK MANGLER</v>
      </c>
      <c r="O41" s="11" t="str">
        <f t="array" ref="O41">IFERROR(SUMPRODUCT(SUMIF(INDIRECT("'"&amp;avdeling&amp;"'!"&amp;"$A$13:$A$70"),$A41,INDIRECT("'"&amp;avdeling&amp;"'!"&amp;"O$13:O$70"))),"ARK MANGLER")</f>
        <v>ARK MANGLER</v>
      </c>
      <c r="P41" s="11" t="str">
        <f t="array" ref="P41">IFERROR(SUMPRODUCT(SUMIF(INDIRECT("'"&amp;avdeling&amp;"'!"&amp;"$A$13:$A$70"),$A41,INDIRECT("'"&amp;avdeling&amp;"'!"&amp;"P$13:P$70"))),"ARK MANGLER")</f>
        <v>ARK MANGLER</v>
      </c>
      <c r="Q41" s="11" t="str">
        <f t="array" ref="Q41">IFERROR(SUMPRODUCT(SUMIF(INDIRECT("'"&amp;avdeling&amp;"'!"&amp;"$A$13:$A$70"),$A41,INDIRECT("'"&amp;avdeling&amp;"'!"&amp;"Q$13:Q$70"))),"ARK MANGLER")</f>
        <v>ARK MANGLER</v>
      </c>
      <c r="R41" s="4"/>
      <c r="S41" s="46"/>
      <c r="T41" s="4"/>
      <c r="U41" s="4"/>
      <c r="V41" s="4"/>
      <c r="W41" s="4"/>
      <c r="X41" s="4"/>
      <c r="Y41" s="4"/>
      <c r="Z41" s="4"/>
    </row>
    <row r="42" ht="15.75" customHeight="1">
      <c r="A42" s="8">
        <f>Kontoplan!B37</f>
        <v>6572</v>
      </c>
      <c r="B42" s="8" t="str">
        <f>Kontoplan!C37</f>
        <v>Annet klær</v>
      </c>
      <c r="C42" s="9"/>
      <c r="D42" s="9">
        <v>303259.0</v>
      </c>
      <c r="E42" s="10">
        <f t="shared" si="3"/>
        <v>0</v>
      </c>
      <c r="F42" s="11" t="str">
        <f t="array" ref="F42">IFERROR(SUMPRODUCT(SUMIF(INDIRECT("'"&amp;avdeling&amp;"'!"&amp;"$A$13:$A$70"),$A42,INDIRECT("'"&amp;avdeling&amp;"'!"&amp;"F$13:F$70"))),"ARK MANGLER")</f>
        <v>ARK MANGLER</v>
      </c>
      <c r="G42" s="11" t="str">
        <f t="array" ref="G42">IFERROR(SUMPRODUCT(SUMIF(INDIRECT("'"&amp;avdeling&amp;"'!"&amp;"$A$13:$A$70"),$A42,INDIRECT("'"&amp;avdeling&amp;"'!"&amp;"G$13:G$70"))),"ARK MANGLER")</f>
        <v>ARK MANGLER</v>
      </c>
      <c r="H42" s="11" t="str">
        <f t="array" ref="H42">IFERROR(SUMPRODUCT(SUMIF(INDIRECT("'"&amp;avdeling&amp;"'!"&amp;"$A$13:$A$70"),$A42,INDIRECT("'"&amp;avdeling&amp;"'!"&amp;"H$13:H$70"))),"ARK MANGLER")</f>
        <v>ARK MANGLER</v>
      </c>
      <c r="I42" s="11" t="str">
        <f t="array" ref="I42">IFERROR(SUMPRODUCT(SUMIF(INDIRECT("'"&amp;avdeling&amp;"'!"&amp;"$A$13:$A$70"),$A42,INDIRECT("'"&amp;avdeling&amp;"'!"&amp;"I$13:I$70"))),"ARK MANGLER")</f>
        <v>ARK MANGLER</v>
      </c>
      <c r="J42" s="11" t="str">
        <f t="array" ref="J42">IFERROR(SUMPRODUCT(SUMIF(INDIRECT("'"&amp;avdeling&amp;"'!"&amp;"$A$13:$A$70"),$A42,INDIRECT("'"&amp;avdeling&amp;"'!"&amp;"J$13:J$70"))),"ARK MANGLER")</f>
        <v>ARK MANGLER</v>
      </c>
      <c r="K42" s="11" t="str">
        <f t="array" ref="K42">IFERROR(SUMPRODUCT(SUMIF(INDIRECT("'"&amp;avdeling&amp;"'!"&amp;"$A$13:$A$70"),$A42,INDIRECT("'"&amp;avdeling&amp;"'!"&amp;"K$13:K$70"))),"ARK MANGLER")</f>
        <v>ARK MANGLER</v>
      </c>
      <c r="L42" s="11" t="str">
        <f t="array" ref="L42">IFERROR(SUMPRODUCT(SUMIF(INDIRECT("'"&amp;avdeling&amp;"'!"&amp;"$A$13:$A$70"),$A42,INDIRECT("'"&amp;avdeling&amp;"'!"&amp;"L$13:L$70"))),"ARK MANGLER")</f>
        <v>ARK MANGLER</v>
      </c>
      <c r="M42" s="11" t="str">
        <f t="array" ref="M42">IFERROR(SUMPRODUCT(SUMIF(INDIRECT("'"&amp;avdeling&amp;"'!"&amp;"$A$13:$A$70"),$A42,INDIRECT("'"&amp;avdeling&amp;"'!"&amp;"M$13:M$70"))),"ARK MANGLER")</f>
        <v>ARK MANGLER</v>
      </c>
      <c r="N42" s="11" t="str">
        <f t="array" ref="N42">IFERROR(SUMPRODUCT(SUMIF(INDIRECT("'"&amp;avdeling&amp;"'!"&amp;"$A$13:$A$70"),$A42,INDIRECT("'"&amp;avdeling&amp;"'!"&amp;"N$13:N$70"))),"ARK MANGLER")</f>
        <v>ARK MANGLER</v>
      </c>
      <c r="O42" s="11" t="str">
        <f t="array" ref="O42">IFERROR(SUMPRODUCT(SUMIF(INDIRECT("'"&amp;avdeling&amp;"'!"&amp;"$A$13:$A$70"),$A42,INDIRECT("'"&amp;avdeling&amp;"'!"&amp;"O$13:O$70"))),"ARK MANGLER")</f>
        <v>ARK MANGLER</v>
      </c>
      <c r="P42" s="11" t="str">
        <f t="array" ref="P42">IFERROR(SUMPRODUCT(SUMIF(INDIRECT("'"&amp;avdeling&amp;"'!"&amp;"$A$13:$A$70"),$A42,INDIRECT("'"&amp;avdeling&amp;"'!"&amp;"P$13:P$70"))),"ARK MANGLER")</f>
        <v>ARK MANGLER</v>
      </c>
      <c r="Q42" s="11" t="str">
        <f t="array" ref="Q42">IFERROR(SUMPRODUCT(SUMIF(INDIRECT("'"&amp;avdeling&amp;"'!"&amp;"$A$13:$A$70"),$A42,INDIRECT("'"&amp;avdeling&amp;"'!"&amp;"Q$13:Q$70"))),"ARK MANGLER")</f>
        <v>ARK MANGLER</v>
      </c>
      <c r="R42" s="4"/>
      <c r="S42" s="46"/>
      <c r="T42" s="4"/>
      <c r="U42" s="4"/>
      <c r="V42" s="4"/>
      <c r="W42" s="4"/>
      <c r="X42" s="4"/>
      <c r="Y42" s="4"/>
      <c r="Z42" s="4"/>
    </row>
    <row r="43" ht="15.75" customHeight="1">
      <c r="A43" s="8">
        <f>Kontoplan!B38</f>
        <v>6620</v>
      </c>
      <c r="B43" s="8" t="str">
        <f>Kontoplan!C38</f>
        <v>Reparasjon og vedlikehold</v>
      </c>
      <c r="C43" s="9"/>
      <c r="D43" s="9">
        <v>5263.0</v>
      </c>
      <c r="E43" s="10">
        <f t="shared" si="3"/>
        <v>0</v>
      </c>
      <c r="F43" s="11" t="str">
        <f t="array" ref="F43">IFERROR(SUMPRODUCT(SUMIF(INDIRECT("'"&amp;avdeling&amp;"'!"&amp;"$A$13:$A$70"),$A43,INDIRECT("'"&amp;avdeling&amp;"'!"&amp;"F$13:F$70"))),"ARK MANGLER")</f>
        <v>ARK MANGLER</v>
      </c>
      <c r="G43" s="11" t="str">
        <f t="array" ref="G43">IFERROR(SUMPRODUCT(SUMIF(INDIRECT("'"&amp;avdeling&amp;"'!"&amp;"$A$13:$A$70"),$A43,INDIRECT("'"&amp;avdeling&amp;"'!"&amp;"G$13:G$70"))),"ARK MANGLER")</f>
        <v>ARK MANGLER</v>
      </c>
      <c r="H43" s="11" t="str">
        <f t="array" ref="H43">IFERROR(SUMPRODUCT(SUMIF(INDIRECT("'"&amp;avdeling&amp;"'!"&amp;"$A$13:$A$70"),$A43,INDIRECT("'"&amp;avdeling&amp;"'!"&amp;"H$13:H$70"))),"ARK MANGLER")</f>
        <v>ARK MANGLER</v>
      </c>
      <c r="I43" s="11" t="str">
        <f t="array" ref="I43">IFERROR(SUMPRODUCT(SUMIF(INDIRECT("'"&amp;avdeling&amp;"'!"&amp;"$A$13:$A$70"),$A43,INDIRECT("'"&amp;avdeling&amp;"'!"&amp;"I$13:I$70"))),"ARK MANGLER")</f>
        <v>ARK MANGLER</v>
      </c>
      <c r="J43" s="11" t="str">
        <f t="array" ref="J43">IFERROR(SUMPRODUCT(SUMIF(INDIRECT("'"&amp;avdeling&amp;"'!"&amp;"$A$13:$A$70"),$A43,INDIRECT("'"&amp;avdeling&amp;"'!"&amp;"J$13:J$70"))),"ARK MANGLER")</f>
        <v>ARK MANGLER</v>
      </c>
      <c r="K43" s="11" t="str">
        <f t="array" ref="K43">IFERROR(SUMPRODUCT(SUMIF(INDIRECT("'"&amp;avdeling&amp;"'!"&amp;"$A$13:$A$70"),$A43,INDIRECT("'"&amp;avdeling&amp;"'!"&amp;"K$13:K$70"))),"ARK MANGLER")</f>
        <v>ARK MANGLER</v>
      </c>
      <c r="L43" s="11" t="str">
        <f t="array" ref="L43">IFERROR(SUMPRODUCT(SUMIF(INDIRECT("'"&amp;avdeling&amp;"'!"&amp;"$A$13:$A$70"),$A43,INDIRECT("'"&amp;avdeling&amp;"'!"&amp;"L$13:L$70"))),"ARK MANGLER")</f>
        <v>ARK MANGLER</v>
      </c>
      <c r="M43" s="11" t="str">
        <f t="array" ref="M43">IFERROR(SUMPRODUCT(SUMIF(INDIRECT("'"&amp;avdeling&amp;"'!"&amp;"$A$13:$A$70"),$A43,INDIRECT("'"&amp;avdeling&amp;"'!"&amp;"M$13:M$70"))),"ARK MANGLER")</f>
        <v>ARK MANGLER</v>
      </c>
      <c r="N43" s="11" t="str">
        <f t="array" ref="N43">IFERROR(SUMPRODUCT(SUMIF(INDIRECT("'"&amp;avdeling&amp;"'!"&amp;"$A$13:$A$70"),$A43,INDIRECT("'"&amp;avdeling&amp;"'!"&amp;"N$13:N$70"))),"ARK MANGLER")</f>
        <v>ARK MANGLER</v>
      </c>
      <c r="O43" s="11" t="str">
        <f t="array" ref="O43">IFERROR(SUMPRODUCT(SUMIF(INDIRECT("'"&amp;avdeling&amp;"'!"&amp;"$A$13:$A$70"),$A43,INDIRECT("'"&amp;avdeling&amp;"'!"&amp;"O$13:O$70"))),"ARK MANGLER")</f>
        <v>ARK MANGLER</v>
      </c>
      <c r="P43" s="11" t="str">
        <f t="array" ref="P43">IFERROR(SUMPRODUCT(SUMIF(INDIRECT("'"&amp;avdeling&amp;"'!"&amp;"$A$13:$A$70"),$A43,INDIRECT("'"&amp;avdeling&amp;"'!"&amp;"P$13:P$70"))),"ARK MANGLER")</f>
        <v>ARK MANGLER</v>
      </c>
      <c r="Q43" s="11" t="str">
        <f t="array" ref="Q43">IFERROR(SUMPRODUCT(SUMIF(INDIRECT("'"&amp;avdeling&amp;"'!"&amp;"$A$13:$A$70"),$A43,INDIRECT("'"&amp;avdeling&amp;"'!"&amp;"Q$13:Q$70"))),"ARK MANGLER")</f>
        <v>ARK MANGLER</v>
      </c>
      <c r="R43" s="4"/>
      <c r="S43" s="46"/>
      <c r="T43" s="4"/>
      <c r="U43" s="4"/>
      <c r="V43" s="4"/>
      <c r="W43" s="4"/>
      <c r="X43" s="4"/>
      <c r="Y43" s="4"/>
      <c r="Z43" s="4"/>
    </row>
    <row r="44" ht="15.75" customHeight="1">
      <c r="A44" s="8">
        <f>Kontoplan!B39</f>
        <v>6705</v>
      </c>
      <c r="B44" s="8" t="str">
        <f>Kontoplan!C39</f>
        <v>Regnskapshonorar</v>
      </c>
      <c r="C44" s="9"/>
      <c r="D44" s="9">
        <v>146101.0</v>
      </c>
      <c r="E44" s="10">
        <f t="shared" si="3"/>
        <v>0</v>
      </c>
      <c r="F44" s="11" t="str">
        <f t="array" ref="F44">IFERROR(SUMPRODUCT(SUMIF(INDIRECT("'"&amp;avdeling&amp;"'!"&amp;"$A$13:$A$70"),$A44,INDIRECT("'"&amp;avdeling&amp;"'!"&amp;"F$13:F$70"))),"ARK MANGLER")</f>
        <v>ARK MANGLER</v>
      </c>
      <c r="G44" s="11" t="str">
        <f t="array" ref="G44">IFERROR(SUMPRODUCT(SUMIF(INDIRECT("'"&amp;avdeling&amp;"'!"&amp;"$A$13:$A$70"),$A44,INDIRECT("'"&amp;avdeling&amp;"'!"&amp;"G$13:G$70"))),"ARK MANGLER")</f>
        <v>ARK MANGLER</v>
      </c>
      <c r="H44" s="11" t="str">
        <f t="array" ref="H44">IFERROR(SUMPRODUCT(SUMIF(INDIRECT("'"&amp;avdeling&amp;"'!"&amp;"$A$13:$A$70"),$A44,INDIRECT("'"&amp;avdeling&amp;"'!"&amp;"H$13:H$70"))),"ARK MANGLER")</f>
        <v>ARK MANGLER</v>
      </c>
      <c r="I44" s="11" t="str">
        <f t="array" ref="I44">IFERROR(SUMPRODUCT(SUMIF(INDIRECT("'"&amp;avdeling&amp;"'!"&amp;"$A$13:$A$70"),$A44,INDIRECT("'"&amp;avdeling&amp;"'!"&amp;"I$13:I$70"))),"ARK MANGLER")</f>
        <v>ARK MANGLER</v>
      </c>
      <c r="J44" s="11" t="str">
        <f t="array" ref="J44">IFERROR(SUMPRODUCT(SUMIF(INDIRECT("'"&amp;avdeling&amp;"'!"&amp;"$A$13:$A$70"),$A44,INDIRECT("'"&amp;avdeling&amp;"'!"&amp;"J$13:J$70"))),"ARK MANGLER")</f>
        <v>ARK MANGLER</v>
      </c>
      <c r="K44" s="11" t="str">
        <f t="array" ref="K44">IFERROR(SUMPRODUCT(SUMIF(INDIRECT("'"&amp;avdeling&amp;"'!"&amp;"$A$13:$A$70"),$A44,INDIRECT("'"&amp;avdeling&amp;"'!"&amp;"K$13:K$70"))),"ARK MANGLER")</f>
        <v>ARK MANGLER</v>
      </c>
      <c r="L44" s="11" t="str">
        <f t="array" ref="L44">IFERROR(SUMPRODUCT(SUMIF(INDIRECT("'"&amp;avdeling&amp;"'!"&amp;"$A$13:$A$70"),$A44,INDIRECT("'"&amp;avdeling&amp;"'!"&amp;"L$13:L$70"))),"ARK MANGLER")</f>
        <v>ARK MANGLER</v>
      </c>
      <c r="M44" s="11" t="str">
        <f t="array" ref="M44">IFERROR(SUMPRODUCT(SUMIF(INDIRECT("'"&amp;avdeling&amp;"'!"&amp;"$A$13:$A$70"),$A44,INDIRECT("'"&amp;avdeling&amp;"'!"&amp;"M$13:M$70"))),"ARK MANGLER")</f>
        <v>ARK MANGLER</v>
      </c>
      <c r="N44" s="11" t="str">
        <f t="array" ref="N44">IFERROR(SUMPRODUCT(SUMIF(INDIRECT("'"&amp;avdeling&amp;"'!"&amp;"$A$13:$A$70"),$A44,INDIRECT("'"&amp;avdeling&amp;"'!"&amp;"N$13:N$70"))),"ARK MANGLER")</f>
        <v>ARK MANGLER</v>
      </c>
      <c r="O44" s="11" t="str">
        <f t="array" ref="O44">IFERROR(SUMPRODUCT(SUMIF(INDIRECT("'"&amp;avdeling&amp;"'!"&amp;"$A$13:$A$70"),$A44,INDIRECT("'"&amp;avdeling&amp;"'!"&amp;"O$13:O$70"))),"ARK MANGLER")</f>
        <v>ARK MANGLER</v>
      </c>
      <c r="P44" s="11" t="str">
        <f t="array" ref="P44">IFERROR(SUMPRODUCT(SUMIF(INDIRECT("'"&amp;avdeling&amp;"'!"&amp;"$A$13:$A$70"),$A44,INDIRECT("'"&amp;avdeling&amp;"'!"&amp;"P$13:P$70"))),"ARK MANGLER")</f>
        <v>ARK MANGLER</v>
      </c>
      <c r="Q44" s="11" t="str">
        <f t="array" ref="Q44">IFERROR(SUMPRODUCT(SUMIF(INDIRECT("'"&amp;avdeling&amp;"'!"&amp;"$A$13:$A$70"),$A44,INDIRECT("'"&amp;avdeling&amp;"'!"&amp;"Q$13:Q$70"))),"ARK MANGLER")</f>
        <v>ARK MANGLER</v>
      </c>
      <c r="R44" s="4"/>
      <c r="S44" s="46"/>
      <c r="T44" s="4"/>
      <c r="U44" s="4"/>
      <c r="V44" s="4"/>
      <c r="W44" s="4"/>
      <c r="X44" s="4"/>
      <c r="Y44" s="4"/>
      <c r="Z44" s="4"/>
    </row>
    <row r="45" ht="15.75" customHeight="1">
      <c r="A45" s="8">
        <f>Kontoplan!B40</f>
        <v>6710</v>
      </c>
      <c r="B45" s="8" t="str">
        <f>Kontoplan!C40</f>
        <v>Dommerhonorar</v>
      </c>
      <c r="C45" s="9"/>
      <c r="D45" s="9">
        <v>50036.0</v>
      </c>
      <c r="E45" s="10">
        <f t="shared" si="3"/>
        <v>0</v>
      </c>
      <c r="F45" s="11" t="str">
        <f t="array" ref="F45">IFERROR(SUMPRODUCT(SUMIF(INDIRECT("'"&amp;avdeling&amp;"'!"&amp;"$A$13:$A$70"),$A45,INDIRECT("'"&amp;avdeling&amp;"'!"&amp;"F$13:F$70"))),"ARK MANGLER")</f>
        <v>ARK MANGLER</v>
      </c>
      <c r="G45" s="11" t="str">
        <f t="array" ref="G45">IFERROR(SUMPRODUCT(SUMIF(INDIRECT("'"&amp;avdeling&amp;"'!"&amp;"$A$13:$A$70"),$A45,INDIRECT("'"&amp;avdeling&amp;"'!"&amp;"G$13:G$70"))),"ARK MANGLER")</f>
        <v>ARK MANGLER</v>
      </c>
      <c r="H45" s="11" t="str">
        <f t="array" ref="H45">IFERROR(SUMPRODUCT(SUMIF(INDIRECT("'"&amp;avdeling&amp;"'!"&amp;"$A$13:$A$70"),$A45,INDIRECT("'"&amp;avdeling&amp;"'!"&amp;"H$13:H$70"))),"ARK MANGLER")</f>
        <v>ARK MANGLER</v>
      </c>
      <c r="I45" s="11" t="str">
        <f t="array" ref="I45">IFERROR(SUMPRODUCT(SUMIF(INDIRECT("'"&amp;avdeling&amp;"'!"&amp;"$A$13:$A$70"),$A45,INDIRECT("'"&amp;avdeling&amp;"'!"&amp;"I$13:I$70"))),"ARK MANGLER")</f>
        <v>ARK MANGLER</v>
      </c>
      <c r="J45" s="11" t="str">
        <f t="array" ref="J45">IFERROR(SUMPRODUCT(SUMIF(INDIRECT("'"&amp;avdeling&amp;"'!"&amp;"$A$13:$A$70"),$A45,INDIRECT("'"&amp;avdeling&amp;"'!"&amp;"J$13:J$70"))),"ARK MANGLER")</f>
        <v>ARK MANGLER</v>
      </c>
      <c r="K45" s="11" t="str">
        <f t="array" ref="K45">IFERROR(SUMPRODUCT(SUMIF(INDIRECT("'"&amp;avdeling&amp;"'!"&amp;"$A$13:$A$70"),$A45,INDIRECT("'"&amp;avdeling&amp;"'!"&amp;"K$13:K$70"))),"ARK MANGLER")</f>
        <v>ARK MANGLER</v>
      </c>
      <c r="L45" s="11" t="str">
        <f t="array" ref="L45">IFERROR(SUMPRODUCT(SUMIF(INDIRECT("'"&amp;avdeling&amp;"'!"&amp;"$A$13:$A$70"),$A45,INDIRECT("'"&amp;avdeling&amp;"'!"&amp;"L$13:L$70"))),"ARK MANGLER")</f>
        <v>ARK MANGLER</v>
      </c>
      <c r="M45" s="11" t="str">
        <f t="array" ref="M45">IFERROR(SUMPRODUCT(SUMIF(INDIRECT("'"&amp;avdeling&amp;"'!"&amp;"$A$13:$A$70"),$A45,INDIRECT("'"&amp;avdeling&amp;"'!"&amp;"M$13:M$70"))),"ARK MANGLER")</f>
        <v>ARK MANGLER</v>
      </c>
      <c r="N45" s="11" t="str">
        <f t="array" ref="N45">IFERROR(SUMPRODUCT(SUMIF(INDIRECT("'"&amp;avdeling&amp;"'!"&amp;"$A$13:$A$70"),$A45,INDIRECT("'"&amp;avdeling&amp;"'!"&amp;"N$13:N$70"))),"ARK MANGLER")</f>
        <v>ARK MANGLER</v>
      </c>
      <c r="O45" s="11" t="str">
        <f t="array" ref="O45">IFERROR(SUMPRODUCT(SUMIF(INDIRECT("'"&amp;avdeling&amp;"'!"&amp;"$A$13:$A$70"),$A45,INDIRECT("'"&amp;avdeling&amp;"'!"&amp;"O$13:O$70"))),"ARK MANGLER")</f>
        <v>ARK MANGLER</v>
      </c>
      <c r="P45" s="11" t="str">
        <f t="array" ref="P45">IFERROR(SUMPRODUCT(SUMIF(INDIRECT("'"&amp;avdeling&amp;"'!"&amp;"$A$13:$A$70"),$A45,INDIRECT("'"&amp;avdeling&amp;"'!"&amp;"P$13:P$70"))),"ARK MANGLER")</f>
        <v>ARK MANGLER</v>
      </c>
      <c r="Q45" s="11" t="str">
        <f t="array" ref="Q45">IFERROR(SUMPRODUCT(SUMIF(INDIRECT("'"&amp;avdeling&amp;"'!"&amp;"$A$13:$A$70"),$A45,INDIRECT("'"&amp;avdeling&amp;"'!"&amp;"Q$13:Q$70"))),"ARK MANGLER")</f>
        <v>ARK MANGLER</v>
      </c>
      <c r="R45" s="4"/>
      <c r="S45" s="46"/>
      <c r="T45" s="4"/>
      <c r="U45" s="4"/>
      <c r="V45" s="4"/>
      <c r="W45" s="4"/>
      <c r="X45" s="4"/>
      <c r="Y45" s="4"/>
      <c r="Z45" s="4"/>
    </row>
    <row r="46" ht="15.75" customHeight="1">
      <c r="A46" s="8">
        <f>Kontoplan!B41</f>
        <v>6711</v>
      </c>
      <c r="B46" s="8" t="str">
        <f>Kontoplan!C41</f>
        <v>Trenerhonorar</v>
      </c>
      <c r="C46" s="9"/>
      <c r="D46" s="9">
        <v>126805.0</v>
      </c>
      <c r="E46" s="10">
        <f t="shared" si="3"/>
        <v>0</v>
      </c>
      <c r="F46" s="11" t="str">
        <f t="array" ref="F46">IFERROR(SUMPRODUCT(SUMIF(INDIRECT("'"&amp;avdeling&amp;"'!"&amp;"$A$13:$A$70"),$A46,INDIRECT("'"&amp;avdeling&amp;"'!"&amp;"F$13:F$70"))),"ARK MANGLER")</f>
        <v>ARK MANGLER</v>
      </c>
      <c r="G46" s="11" t="str">
        <f t="array" ref="G46">IFERROR(SUMPRODUCT(SUMIF(INDIRECT("'"&amp;avdeling&amp;"'!"&amp;"$A$13:$A$70"),$A46,INDIRECT("'"&amp;avdeling&amp;"'!"&amp;"G$13:G$70"))),"ARK MANGLER")</f>
        <v>ARK MANGLER</v>
      </c>
      <c r="H46" s="11" t="str">
        <f t="array" ref="H46">IFERROR(SUMPRODUCT(SUMIF(INDIRECT("'"&amp;avdeling&amp;"'!"&amp;"$A$13:$A$70"),$A46,INDIRECT("'"&amp;avdeling&amp;"'!"&amp;"H$13:H$70"))),"ARK MANGLER")</f>
        <v>ARK MANGLER</v>
      </c>
      <c r="I46" s="11" t="str">
        <f t="array" ref="I46">IFERROR(SUMPRODUCT(SUMIF(INDIRECT("'"&amp;avdeling&amp;"'!"&amp;"$A$13:$A$70"),$A46,INDIRECT("'"&amp;avdeling&amp;"'!"&amp;"I$13:I$70"))),"ARK MANGLER")</f>
        <v>ARK MANGLER</v>
      </c>
      <c r="J46" s="11" t="str">
        <f t="array" ref="J46">IFERROR(SUMPRODUCT(SUMIF(INDIRECT("'"&amp;avdeling&amp;"'!"&amp;"$A$13:$A$70"),$A46,INDIRECT("'"&amp;avdeling&amp;"'!"&amp;"J$13:J$70"))),"ARK MANGLER")</f>
        <v>ARK MANGLER</v>
      </c>
      <c r="K46" s="11" t="str">
        <f t="array" ref="K46">IFERROR(SUMPRODUCT(SUMIF(INDIRECT("'"&amp;avdeling&amp;"'!"&amp;"$A$13:$A$70"),$A46,INDIRECT("'"&amp;avdeling&amp;"'!"&amp;"K$13:K$70"))),"ARK MANGLER")</f>
        <v>ARK MANGLER</v>
      </c>
      <c r="L46" s="11" t="str">
        <f t="array" ref="L46">IFERROR(SUMPRODUCT(SUMIF(INDIRECT("'"&amp;avdeling&amp;"'!"&amp;"$A$13:$A$70"),$A46,INDIRECT("'"&amp;avdeling&amp;"'!"&amp;"L$13:L$70"))),"ARK MANGLER")</f>
        <v>ARK MANGLER</v>
      </c>
      <c r="M46" s="11" t="str">
        <f t="array" ref="M46">IFERROR(SUMPRODUCT(SUMIF(INDIRECT("'"&amp;avdeling&amp;"'!"&amp;"$A$13:$A$70"),$A46,INDIRECT("'"&amp;avdeling&amp;"'!"&amp;"M$13:M$70"))),"ARK MANGLER")</f>
        <v>ARK MANGLER</v>
      </c>
      <c r="N46" s="11" t="str">
        <f t="array" ref="N46">IFERROR(SUMPRODUCT(SUMIF(INDIRECT("'"&amp;avdeling&amp;"'!"&amp;"$A$13:$A$70"),$A46,INDIRECT("'"&amp;avdeling&amp;"'!"&amp;"N$13:N$70"))),"ARK MANGLER")</f>
        <v>ARK MANGLER</v>
      </c>
      <c r="O46" s="11" t="str">
        <f t="array" ref="O46">IFERROR(SUMPRODUCT(SUMIF(INDIRECT("'"&amp;avdeling&amp;"'!"&amp;"$A$13:$A$70"),$A46,INDIRECT("'"&amp;avdeling&amp;"'!"&amp;"O$13:O$70"))),"ARK MANGLER")</f>
        <v>ARK MANGLER</v>
      </c>
      <c r="P46" s="11" t="str">
        <f t="array" ref="P46">IFERROR(SUMPRODUCT(SUMIF(INDIRECT("'"&amp;avdeling&amp;"'!"&amp;"$A$13:$A$70"),$A46,INDIRECT("'"&amp;avdeling&amp;"'!"&amp;"P$13:P$70"))),"ARK MANGLER")</f>
        <v>ARK MANGLER</v>
      </c>
      <c r="Q46" s="11" t="str">
        <f t="array" ref="Q46">IFERROR(SUMPRODUCT(SUMIF(INDIRECT("'"&amp;avdeling&amp;"'!"&amp;"$A$13:$A$70"),$A46,INDIRECT("'"&amp;avdeling&amp;"'!"&amp;"Q$13:Q$70"))),"ARK MANGLER")</f>
        <v>ARK MANGLER</v>
      </c>
      <c r="R46" s="4"/>
      <c r="S46" s="46"/>
      <c r="T46" s="4"/>
      <c r="U46" s="4"/>
      <c r="V46" s="4"/>
      <c r="W46" s="4"/>
      <c r="X46" s="4"/>
      <c r="Y46" s="4"/>
      <c r="Z46" s="4"/>
    </row>
    <row r="47" ht="15.75" customHeight="1">
      <c r="A47" s="8">
        <f>Kontoplan!B42</f>
        <v>6800</v>
      </c>
      <c r="B47" s="8" t="str">
        <f>Kontoplan!C42</f>
        <v>Kontorrekvisita</v>
      </c>
      <c r="C47" s="9"/>
      <c r="D47" s="9">
        <v>6687.0</v>
      </c>
      <c r="E47" s="10">
        <f t="shared" si="3"/>
        <v>0</v>
      </c>
      <c r="F47" s="11" t="str">
        <f t="array" ref="F47">IFERROR(SUMPRODUCT(SUMIF(INDIRECT("'"&amp;avdeling&amp;"'!"&amp;"$A$13:$A$70"),$A47,INDIRECT("'"&amp;avdeling&amp;"'!"&amp;"F$13:F$70"))),"ARK MANGLER")</f>
        <v>ARK MANGLER</v>
      </c>
      <c r="G47" s="11" t="str">
        <f t="array" ref="G47">IFERROR(SUMPRODUCT(SUMIF(INDIRECT("'"&amp;avdeling&amp;"'!"&amp;"$A$13:$A$70"),$A47,INDIRECT("'"&amp;avdeling&amp;"'!"&amp;"G$13:G$70"))),"ARK MANGLER")</f>
        <v>ARK MANGLER</v>
      </c>
      <c r="H47" s="11" t="str">
        <f t="array" ref="H47">IFERROR(SUMPRODUCT(SUMIF(INDIRECT("'"&amp;avdeling&amp;"'!"&amp;"$A$13:$A$70"),$A47,INDIRECT("'"&amp;avdeling&amp;"'!"&amp;"H$13:H$70"))),"ARK MANGLER")</f>
        <v>ARK MANGLER</v>
      </c>
      <c r="I47" s="11" t="str">
        <f t="array" ref="I47">IFERROR(SUMPRODUCT(SUMIF(INDIRECT("'"&amp;avdeling&amp;"'!"&amp;"$A$13:$A$70"),$A47,INDIRECT("'"&amp;avdeling&amp;"'!"&amp;"I$13:I$70"))),"ARK MANGLER")</f>
        <v>ARK MANGLER</v>
      </c>
      <c r="J47" s="11" t="str">
        <f t="array" ref="J47">IFERROR(SUMPRODUCT(SUMIF(INDIRECT("'"&amp;avdeling&amp;"'!"&amp;"$A$13:$A$70"),$A47,INDIRECT("'"&amp;avdeling&amp;"'!"&amp;"J$13:J$70"))),"ARK MANGLER")</f>
        <v>ARK MANGLER</v>
      </c>
      <c r="K47" s="11" t="str">
        <f t="array" ref="K47">IFERROR(SUMPRODUCT(SUMIF(INDIRECT("'"&amp;avdeling&amp;"'!"&amp;"$A$13:$A$70"),$A47,INDIRECT("'"&amp;avdeling&amp;"'!"&amp;"K$13:K$70"))),"ARK MANGLER")</f>
        <v>ARK MANGLER</v>
      </c>
      <c r="L47" s="11" t="str">
        <f t="array" ref="L47">IFERROR(SUMPRODUCT(SUMIF(INDIRECT("'"&amp;avdeling&amp;"'!"&amp;"$A$13:$A$70"),$A47,INDIRECT("'"&amp;avdeling&amp;"'!"&amp;"L$13:L$70"))),"ARK MANGLER")</f>
        <v>ARK MANGLER</v>
      </c>
      <c r="M47" s="11" t="str">
        <f t="array" ref="M47">IFERROR(SUMPRODUCT(SUMIF(INDIRECT("'"&amp;avdeling&amp;"'!"&amp;"$A$13:$A$70"),$A47,INDIRECT("'"&amp;avdeling&amp;"'!"&amp;"M$13:M$70"))),"ARK MANGLER")</f>
        <v>ARK MANGLER</v>
      </c>
      <c r="N47" s="11" t="str">
        <f t="array" ref="N47">IFERROR(SUMPRODUCT(SUMIF(INDIRECT("'"&amp;avdeling&amp;"'!"&amp;"$A$13:$A$70"),$A47,INDIRECT("'"&amp;avdeling&amp;"'!"&amp;"N$13:N$70"))),"ARK MANGLER")</f>
        <v>ARK MANGLER</v>
      </c>
      <c r="O47" s="11" t="str">
        <f t="array" ref="O47">IFERROR(SUMPRODUCT(SUMIF(INDIRECT("'"&amp;avdeling&amp;"'!"&amp;"$A$13:$A$70"),$A47,INDIRECT("'"&amp;avdeling&amp;"'!"&amp;"O$13:O$70"))),"ARK MANGLER")</f>
        <v>ARK MANGLER</v>
      </c>
      <c r="P47" s="11" t="str">
        <f t="array" ref="P47">IFERROR(SUMPRODUCT(SUMIF(INDIRECT("'"&amp;avdeling&amp;"'!"&amp;"$A$13:$A$70"),$A47,INDIRECT("'"&amp;avdeling&amp;"'!"&amp;"P$13:P$70"))),"ARK MANGLER")</f>
        <v>ARK MANGLER</v>
      </c>
      <c r="Q47" s="11" t="str">
        <f t="array" ref="Q47">IFERROR(SUMPRODUCT(SUMIF(INDIRECT("'"&amp;avdeling&amp;"'!"&amp;"$A$13:$A$70"),$A47,INDIRECT("'"&amp;avdeling&amp;"'!"&amp;"Q$13:Q$70"))),"ARK MANGLER")</f>
        <v>ARK MANGLER</v>
      </c>
      <c r="R47" s="4"/>
      <c r="S47" s="46"/>
      <c r="T47" s="4"/>
      <c r="U47" s="4"/>
      <c r="V47" s="4"/>
      <c r="W47" s="4"/>
      <c r="X47" s="4"/>
      <c r="Y47" s="4"/>
      <c r="Z47" s="4"/>
    </row>
    <row r="48" ht="15.75" customHeight="1">
      <c r="A48" s="8">
        <f>Kontoplan!B43</f>
        <v>6810</v>
      </c>
      <c r="B48" s="8" t="str">
        <f>Kontoplan!C43</f>
        <v>Datakostnad</v>
      </c>
      <c r="C48" s="9"/>
      <c r="D48" s="9">
        <v>6915.0</v>
      </c>
      <c r="E48" s="10">
        <f t="shared" si="3"/>
        <v>0</v>
      </c>
      <c r="F48" s="11" t="str">
        <f t="array" ref="F48">IFERROR(SUMPRODUCT(SUMIF(INDIRECT("'"&amp;avdeling&amp;"'!"&amp;"$A$13:$A$70"),$A48,INDIRECT("'"&amp;avdeling&amp;"'!"&amp;"F$13:F$70"))),"ARK MANGLER")</f>
        <v>ARK MANGLER</v>
      </c>
      <c r="G48" s="11" t="str">
        <f t="array" ref="G48">IFERROR(SUMPRODUCT(SUMIF(INDIRECT("'"&amp;avdeling&amp;"'!"&amp;"$A$13:$A$70"),$A48,INDIRECT("'"&amp;avdeling&amp;"'!"&amp;"G$13:G$70"))),"ARK MANGLER")</f>
        <v>ARK MANGLER</v>
      </c>
      <c r="H48" s="11" t="str">
        <f t="array" ref="H48">IFERROR(SUMPRODUCT(SUMIF(INDIRECT("'"&amp;avdeling&amp;"'!"&amp;"$A$13:$A$70"),$A48,INDIRECT("'"&amp;avdeling&amp;"'!"&amp;"H$13:H$70"))),"ARK MANGLER")</f>
        <v>ARK MANGLER</v>
      </c>
      <c r="I48" s="11" t="str">
        <f t="array" ref="I48">IFERROR(SUMPRODUCT(SUMIF(INDIRECT("'"&amp;avdeling&amp;"'!"&amp;"$A$13:$A$70"),$A48,INDIRECT("'"&amp;avdeling&amp;"'!"&amp;"I$13:I$70"))),"ARK MANGLER")</f>
        <v>ARK MANGLER</v>
      </c>
      <c r="J48" s="11" t="str">
        <f t="array" ref="J48">IFERROR(SUMPRODUCT(SUMIF(INDIRECT("'"&amp;avdeling&amp;"'!"&amp;"$A$13:$A$70"),$A48,INDIRECT("'"&amp;avdeling&amp;"'!"&amp;"J$13:J$70"))),"ARK MANGLER")</f>
        <v>ARK MANGLER</v>
      </c>
      <c r="K48" s="11" t="str">
        <f t="array" ref="K48">IFERROR(SUMPRODUCT(SUMIF(INDIRECT("'"&amp;avdeling&amp;"'!"&amp;"$A$13:$A$70"),$A48,INDIRECT("'"&amp;avdeling&amp;"'!"&amp;"K$13:K$70"))),"ARK MANGLER")</f>
        <v>ARK MANGLER</v>
      </c>
      <c r="L48" s="11" t="str">
        <f t="array" ref="L48">IFERROR(SUMPRODUCT(SUMIF(INDIRECT("'"&amp;avdeling&amp;"'!"&amp;"$A$13:$A$70"),$A48,INDIRECT("'"&amp;avdeling&amp;"'!"&amp;"L$13:L$70"))),"ARK MANGLER")</f>
        <v>ARK MANGLER</v>
      </c>
      <c r="M48" s="11" t="str">
        <f t="array" ref="M48">IFERROR(SUMPRODUCT(SUMIF(INDIRECT("'"&amp;avdeling&amp;"'!"&amp;"$A$13:$A$70"),$A48,INDIRECT("'"&amp;avdeling&amp;"'!"&amp;"M$13:M$70"))),"ARK MANGLER")</f>
        <v>ARK MANGLER</v>
      </c>
      <c r="N48" s="11" t="str">
        <f t="array" ref="N48">IFERROR(SUMPRODUCT(SUMIF(INDIRECT("'"&amp;avdeling&amp;"'!"&amp;"$A$13:$A$70"),$A48,INDIRECT("'"&amp;avdeling&amp;"'!"&amp;"N$13:N$70"))),"ARK MANGLER")</f>
        <v>ARK MANGLER</v>
      </c>
      <c r="O48" s="11" t="str">
        <f t="array" ref="O48">IFERROR(SUMPRODUCT(SUMIF(INDIRECT("'"&amp;avdeling&amp;"'!"&amp;"$A$13:$A$70"),$A48,INDIRECT("'"&amp;avdeling&amp;"'!"&amp;"O$13:O$70"))),"ARK MANGLER")</f>
        <v>ARK MANGLER</v>
      </c>
      <c r="P48" s="11" t="str">
        <f t="array" ref="P48">IFERROR(SUMPRODUCT(SUMIF(INDIRECT("'"&amp;avdeling&amp;"'!"&amp;"$A$13:$A$70"),$A48,INDIRECT("'"&amp;avdeling&amp;"'!"&amp;"P$13:P$70"))),"ARK MANGLER")</f>
        <v>ARK MANGLER</v>
      </c>
      <c r="Q48" s="11" t="str">
        <f t="array" ref="Q48">IFERROR(SUMPRODUCT(SUMIF(INDIRECT("'"&amp;avdeling&amp;"'!"&amp;"$A$13:$A$70"),$A48,INDIRECT("'"&amp;avdeling&amp;"'!"&amp;"Q$13:Q$70"))),"ARK MANGLER")</f>
        <v>ARK MANGLER</v>
      </c>
      <c r="R48" s="4"/>
      <c r="S48" s="46"/>
      <c r="T48" s="4"/>
      <c r="U48" s="4"/>
      <c r="V48" s="4"/>
      <c r="W48" s="4"/>
      <c r="X48" s="4"/>
      <c r="Y48" s="4"/>
      <c r="Z48" s="4"/>
    </row>
    <row r="49" ht="15.75" customHeight="1">
      <c r="A49" s="8">
        <f>Kontoplan!B44</f>
        <v>6860</v>
      </c>
      <c r="B49" s="8" t="str">
        <f>Kontoplan!C44</f>
        <v>Møte, kurs, oppdatering o.l</v>
      </c>
      <c r="C49" s="9"/>
      <c r="D49" s="9">
        <v>25052.0</v>
      </c>
      <c r="E49" s="10">
        <f t="shared" si="3"/>
        <v>0</v>
      </c>
      <c r="F49" s="11" t="str">
        <f t="array" ref="F49">IFERROR(SUMPRODUCT(SUMIF(INDIRECT("'"&amp;avdeling&amp;"'!"&amp;"$A$13:$A$70"),$A49,INDIRECT("'"&amp;avdeling&amp;"'!"&amp;"F$13:F$70"))),"ARK MANGLER")</f>
        <v>ARK MANGLER</v>
      </c>
      <c r="G49" s="11" t="str">
        <f t="array" ref="G49">IFERROR(SUMPRODUCT(SUMIF(INDIRECT("'"&amp;avdeling&amp;"'!"&amp;"$A$13:$A$70"),$A49,INDIRECT("'"&amp;avdeling&amp;"'!"&amp;"G$13:G$70"))),"ARK MANGLER")</f>
        <v>ARK MANGLER</v>
      </c>
      <c r="H49" s="11" t="str">
        <f t="array" ref="H49">IFERROR(SUMPRODUCT(SUMIF(INDIRECT("'"&amp;avdeling&amp;"'!"&amp;"$A$13:$A$70"),$A49,INDIRECT("'"&amp;avdeling&amp;"'!"&amp;"H$13:H$70"))),"ARK MANGLER")</f>
        <v>ARK MANGLER</v>
      </c>
      <c r="I49" s="11" t="str">
        <f t="array" ref="I49">IFERROR(SUMPRODUCT(SUMIF(INDIRECT("'"&amp;avdeling&amp;"'!"&amp;"$A$13:$A$70"),$A49,INDIRECT("'"&amp;avdeling&amp;"'!"&amp;"I$13:I$70"))),"ARK MANGLER")</f>
        <v>ARK MANGLER</v>
      </c>
      <c r="J49" s="11" t="str">
        <f t="array" ref="J49">IFERROR(SUMPRODUCT(SUMIF(INDIRECT("'"&amp;avdeling&amp;"'!"&amp;"$A$13:$A$70"),$A49,INDIRECT("'"&amp;avdeling&amp;"'!"&amp;"J$13:J$70"))),"ARK MANGLER")</f>
        <v>ARK MANGLER</v>
      </c>
      <c r="K49" s="11" t="str">
        <f t="array" ref="K49">IFERROR(SUMPRODUCT(SUMIF(INDIRECT("'"&amp;avdeling&amp;"'!"&amp;"$A$13:$A$70"),$A49,INDIRECT("'"&amp;avdeling&amp;"'!"&amp;"K$13:K$70"))),"ARK MANGLER")</f>
        <v>ARK MANGLER</v>
      </c>
      <c r="L49" s="11" t="str">
        <f t="array" ref="L49">IFERROR(SUMPRODUCT(SUMIF(INDIRECT("'"&amp;avdeling&amp;"'!"&amp;"$A$13:$A$70"),$A49,INDIRECT("'"&amp;avdeling&amp;"'!"&amp;"L$13:L$70"))),"ARK MANGLER")</f>
        <v>ARK MANGLER</v>
      </c>
      <c r="M49" s="11" t="str">
        <f t="array" ref="M49">IFERROR(SUMPRODUCT(SUMIF(INDIRECT("'"&amp;avdeling&amp;"'!"&amp;"$A$13:$A$70"),$A49,INDIRECT("'"&amp;avdeling&amp;"'!"&amp;"M$13:M$70"))),"ARK MANGLER")</f>
        <v>ARK MANGLER</v>
      </c>
      <c r="N49" s="11" t="str">
        <f t="array" ref="N49">IFERROR(SUMPRODUCT(SUMIF(INDIRECT("'"&amp;avdeling&amp;"'!"&amp;"$A$13:$A$70"),$A49,INDIRECT("'"&amp;avdeling&amp;"'!"&amp;"N$13:N$70"))),"ARK MANGLER")</f>
        <v>ARK MANGLER</v>
      </c>
      <c r="O49" s="11" t="str">
        <f t="array" ref="O49">IFERROR(SUMPRODUCT(SUMIF(INDIRECT("'"&amp;avdeling&amp;"'!"&amp;"$A$13:$A$70"),$A49,INDIRECT("'"&amp;avdeling&amp;"'!"&amp;"O$13:O$70"))),"ARK MANGLER")</f>
        <v>ARK MANGLER</v>
      </c>
      <c r="P49" s="11" t="str">
        <f t="array" ref="P49">IFERROR(SUMPRODUCT(SUMIF(INDIRECT("'"&amp;avdeling&amp;"'!"&amp;"$A$13:$A$70"),$A49,INDIRECT("'"&amp;avdeling&amp;"'!"&amp;"P$13:P$70"))),"ARK MANGLER")</f>
        <v>ARK MANGLER</v>
      </c>
      <c r="Q49" s="11" t="str">
        <f t="array" ref="Q49">IFERROR(SUMPRODUCT(SUMIF(INDIRECT("'"&amp;avdeling&amp;"'!"&amp;"$A$13:$A$70"),$A49,INDIRECT("'"&amp;avdeling&amp;"'!"&amp;"Q$13:Q$70"))),"ARK MANGLER")</f>
        <v>ARK MANGLER</v>
      </c>
      <c r="R49" s="4"/>
      <c r="S49" s="46"/>
      <c r="T49" s="4"/>
      <c r="U49" s="4"/>
      <c r="V49" s="4"/>
      <c r="W49" s="4"/>
      <c r="X49" s="4"/>
      <c r="Y49" s="4"/>
      <c r="Z49" s="4"/>
    </row>
    <row r="50" ht="15.75" customHeight="1">
      <c r="A50" s="8">
        <f>Kontoplan!B45</f>
        <v>6900</v>
      </c>
      <c r="B50" s="8" t="str">
        <f>Kontoplan!C45</f>
        <v>Mobil</v>
      </c>
      <c r="C50" s="9"/>
      <c r="D50" s="9">
        <v>54266.0</v>
      </c>
      <c r="E50" s="10">
        <f t="shared" si="3"/>
        <v>0</v>
      </c>
      <c r="F50" s="11" t="str">
        <f t="array" ref="F50">IFERROR(SUMPRODUCT(SUMIF(INDIRECT("'"&amp;avdeling&amp;"'!"&amp;"$A$13:$A$70"),$A50,INDIRECT("'"&amp;avdeling&amp;"'!"&amp;"F$13:F$70"))),"ARK MANGLER")</f>
        <v>ARK MANGLER</v>
      </c>
      <c r="G50" s="11" t="str">
        <f t="array" ref="G50">IFERROR(SUMPRODUCT(SUMIF(INDIRECT("'"&amp;avdeling&amp;"'!"&amp;"$A$13:$A$70"),$A50,INDIRECT("'"&amp;avdeling&amp;"'!"&amp;"G$13:G$70"))),"ARK MANGLER")</f>
        <v>ARK MANGLER</v>
      </c>
      <c r="H50" s="11" t="str">
        <f t="array" ref="H50">IFERROR(SUMPRODUCT(SUMIF(INDIRECT("'"&amp;avdeling&amp;"'!"&amp;"$A$13:$A$70"),$A50,INDIRECT("'"&amp;avdeling&amp;"'!"&amp;"H$13:H$70"))),"ARK MANGLER")</f>
        <v>ARK MANGLER</v>
      </c>
      <c r="I50" s="11" t="str">
        <f t="array" ref="I50">IFERROR(SUMPRODUCT(SUMIF(INDIRECT("'"&amp;avdeling&amp;"'!"&amp;"$A$13:$A$70"),$A50,INDIRECT("'"&amp;avdeling&amp;"'!"&amp;"I$13:I$70"))),"ARK MANGLER")</f>
        <v>ARK MANGLER</v>
      </c>
      <c r="J50" s="11" t="str">
        <f t="array" ref="J50">IFERROR(SUMPRODUCT(SUMIF(INDIRECT("'"&amp;avdeling&amp;"'!"&amp;"$A$13:$A$70"),$A50,INDIRECT("'"&amp;avdeling&amp;"'!"&amp;"J$13:J$70"))),"ARK MANGLER")</f>
        <v>ARK MANGLER</v>
      </c>
      <c r="K50" s="11" t="str">
        <f t="array" ref="K50">IFERROR(SUMPRODUCT(SUMIF(INDIRECT("'"&amp;avdeling&amp;"'!"&amp;"$A$13:$A$70"),$A50,INDIRECT("'"&amp;avdeling&amp;"'!"&amp;"K$13:K$70"))),"ARK MANGLER")</f>
        <v>ARK MANGLER</v>
      </c>
      <c r="L50" s="11" t="str">
        <f t="array" ref="L50">IFERROR(SUMPRODUCT(SUMIF(INDIRECT("'"&amp;avdeling&amp;"'!"&amp;"$A$13:$A$70"),$A50,INDIRECT("'"&amp;avdeling&amp;"'!"&amp;"L$13:L$70"))),"ARK MANGLER")</f>
        <v>ARK MANGLER</v>
      </c>
      <c r="M50" s="11" t="str">
        <f t="array" ref="M50">IFERROR(SUMPRODUCT(SUMIF(INDIRECT("'"&amp;avdeling&amp;"'!"&amp;"$A$13:$A$70"),$A50,INDIRECT("'"&amp;avdeling&amp;"'!"&amp;"M$13:M$70"))),"ARK MANGLER")</f>
        <v>ARK MANGLER</v>
      </c>
      <c r="N50" s="11" t="str">
        <f t="array" ref="N50">IFERROR(SUMPRODUCT(SUMIF(INDIRECT("'"&amp;avdeling&amp;"'!"&amp;"$A$13:$A$70"),$A50,INDIRECT("'"&amp;avdeling&amp;"'!"&amp;"N$13:N$70"))),"ARK MANGLER")</f>
        <v>ARK MANGLER</v>
      </c>
      <c r="O50" s="11" t="str">
        <f t="array" ref="O50">IFERROR(SUMPRODUCT(SUMIF(INDIRECT("'"&amp;avdeling&amp;"'!"&amp;"$A$13:$A$70"),$A50,INDIRECT("'"&amp;avdeling&amp;"'!"&amp;"O$13:O$70"))),"ARK MANGLER")</f>
        <v>ARK MANGLER</v>
      </c>
      <c r="P50" s="11" t="str">
        <f t="array" ref="P50">IFERROR(SUMPRODUCT(SUMIF(INDIRECT("'"&amp;avdeling&amp;"'!"&amp;"$A$13:$A$70"),$A50,INDIRECT("'"&amp;avdeling&amp;"'!"&amp;"P$13:P$70"))),"ARK MANGLER")</f>
        <v>ARK MANGLER</v>
      </c>
      <c r="Q50" s="11" t="str">
        <f t="array" ref="Q50">IFERROR(SUMPRODUCT(SUMIF(INDIRECT("'"&amp;avdeling&amp;"'!"&amp;"$A$13:$A$70"),$A50,INDIRECT("'"&amp;avdeling&amp;"'!"&amp;"Q$13:Q$70"))),"ARK MANGLER")</f>
        <v>ARK MANGLER</v>
      </c>
      <c r="R50" s="4"/>
      <c r="S50" s="46"/>
      <c r="T50" s="4"/>
      <c r="U50" s="4"/>
      <c r="V50" s="4"/>
      <c r="W50" s="4"/>
      <c r="X50" s="4"/>
      <c r="Y50" s="4"/>
      <c r="Z50" s="4"/>
    </row>
    <row r="51" ht="15.75" customHeight="1">
      <c r="A51" s="8">
        <f>Kontoplan!B46</f>
        <v>7140</v>
      </c>
      <c r="B51" s="8" t="str">
        <f>Kontoplan!C46</f>
        <v>Reisekostnad idrett</v>
      </c>
      <c r="C51" s="9"/>
      <c r="D51" s="9">
        <v>310222.0</v>
      </c>
      <c r="E51" s="10">
        <f t="shared" si="3"/>
        <v>0</v>
      </c>
      <c r="F51" s="11" t="str">
        <f t="array" ref="F51">IFERROR(SUMPRODUCT(SUMIF(INDIRECT("'"&amp;avdeling&amp;"'!"&amp;"$A$13:$A$70"),$A51,INDIRECT("'"&amp;avdeling&amp;"'!"&amp;"F$13:F$70"))),"ARK MANGLER")</f>
        <v>ARK MANGLER</v>
      </c>
      <c r="G51" s="11" t="str">
        <f t="array" ref="G51">IFERROR(SUMPRODUCT(SUMIF(INDIRECT("'"&amp;avdeling&amp;"'!"&amp;"$A$13:$A$70"),$A51,INDIRECT("'"&amp;avdeling&amp;"'!"&amp;"G$13:G$70"))),"ARK MANGLER")</f>
        <v>ARK MANGLER</v>
      </c>
      <c r="H51" s="11" t="str">
        <f t="array" ref="H51">IFERROR(SUMPRODUCT(SUMIF(INDIRECT("'"&amp;avdeling&amp;"'!"&amp;"$A$13:$A$70"),$A51,INDIRECT("'"&amp;avdeling&amp;"'!"&amp;"H$13:H$70"))),"ARK MANGLER")</f>
        <v>ARK MANGLER</v>
      </c>
      <c r="I51" s="11" t="str">
        <f t="array" ref="I51">IFERROR(SUMPRODUCT(SUMIF(INDIRECT("'"&amp;avdeling&amp;"'!"&amp;"$A$13:$A$70"),$A51,INDIRECT("'"&amp;avdeling&amp;"'!"&amp;"I$13:I$70"))),"ARK MANGLER")</f>
        <v>ARK MANGLER</v>
      </c>
      <c r="J51" s="11" t="str">
        <f t="array" ref="J51">IFERROR(SUMPRODUCT(SUMIF(INDIRECT("'"&amp;avdeling&amp;"'!"&amp;"$A$13:$A$70"),$A51,INDIRECT("'"&amp;avdeling&amp;"'!"&amp;"J$13:J$70"))),"ARK MANGLER")</f>
        <v>ARK MANGLER</v>
      </c>
      <c r="K51" s="11" t="str">
        <f t="array" ref="K51">IFERROR(SUMPRODUCT(SUMIF(INDIRECT("'"&amp;avdeling&amp;"'!"&amp;"$A$13:$A$70"),$A51,INDIRECT("'"&amp;avdeling&amp;"'!"&amp;"K$13:K$70"))),"ARK MANGLER")</f>
        <v>ARK MANGLER</v>
      </c>
      <c r="L51" s="11" t="str">
        <f t="array" ref="L51">IFERROR(SUMPRODUCT(SUMIF(INDIRECT("'"&amp;avdeling&amp;"'!"&amp;"$A$13:$A$70"),$A51,INDIRECT("'"&amp;avdeling&amp;"'!"&amp;"L$13:L$70"))),"ARK MANGLER")</f>
        <v>ARK MANGLER</v>
      </c>
      <c r="M51" s="11" t="str">
        <f t="array" ref="M51">IFERROR(SUMPRODUCT(SUMIF(INDIRECT("'"&amp;avdeling&amp;"'!"&amp;"$A$13:$A$70"),$A51,INDIRECT("'"&amp;avdeling&amp;"'!"&amp;"M$13:M$70"))),"ARK MANGLER")</f>
        <v>ARK MANGLER</v>
      </c>
      <c r="N51" s="11" t="str">
        <f t="array" ref="N51">IFERROR(SUMPRODUCT(SUMIF(INDIRECT("'"&amp;avdeling&amp;"'!"&amp;"$A$13:$A$70"),$A51,INDIRECT("'"&amp;avdeling&amp;"'!"&amp;"N$13:N$70"))),"ARK MANGLER")</f>
        <v>ARK MANGLER</v>
      </c>
      <c r="O51" s="11" t="str">
        <f t="array" ref="O51">IFERROR(SUMPRODUCT(SUMIF(INDIRECT("'"&amp;avdeling&amp;"'!"&amp;"$A$13:$A$70"),$A51,INDIRECT("'"&amp;avdeling&amp;"'!"&amp;"O$13:O$70"))),"ARK MANGLER")</f>
        <v>ARK MANGLER</v>
      </c>
      <c r="P51" s="11" t="str">
        <f t="array" ref="P51">IFERROR(SUMPRODUCT(SUMIF(INDIRECT("'"&amp;avdeling&amp;"'!"&amp;"$A$13:$A$70"),$A51,INDIRECT("'"&amp;avdeling&amp;"'!"&amp;"P$13:P$70"))),"ARK MANGLER")</f>
        <v>ARK MANGLER</v>
      </c>
      <c r="Q51" s="11" t="str">
        <f t="array" ref="Q51">IFERROR(SUMPRODUCT(SUMIF(INDIRECT("'"&amp;avdeling&amp;"'!"&amp;"$A$13:$A$70"),$A51,INDIRECT("'"&amp;avdeling&amp;"'!"&amp;"Q$13:Q$70"))),"ARK MANGLER")</f>
        <v>ARK MANGLER</v>
      </c>
      <c r="R51" s="4"/>
      <c r="S51" s="46"/>
      <c r="T51" s="4"/>
      <c r="U51" s="4"/>
      <c r="V51" s="4"/>
      <c r="W51" s="4"/>
      <c r="X51" s="4"/>
      <c r="Y51" s="4"/>
      <c r="Z51" s="4"/>
    </row>
    <row r="52" ht="15.75" customHeight="1">
      <c r="A52" s="8">
        <f>Kontoplan!B47</f>
        <v>7141</v>
      </c>
      <c r="B52" s="8" t="str">
        <f>Kontoplan!C47</f>
        <v>Reisekostnad annet</v>
      </c>
      <c r="C52" s="9"/>
      <c r="D52" s="9">
        <v>0.0</v>
      </c>
      <c r="E52" s="10">
        <f t="shared" si="3"/>
        <v>0</v>
      </c>
      <c r="F52" s="11" t="str">
        <f t="array" ref="F52">IFERROR(SUMPRODUCT(SUMIF(INDIRECT("'"&amp;avdeling&amp;"'!"&amp;"$A$13:$A$70"),$A52,INDIRECT("'"&amp;avdeling&amp;"'!"&amp;"F$13:F$70"))),"ARK MANGLER")</f>
        <v>ARK MANGLER</v>
      </c>
      <c r="G52" s="11" t="str">
        <f t="array" ref="G52">IFERROR(SUMPRODUCT(SUMIF(INDIRECT("'"&amp;avdeling&amp;"'!"&amp;"$A$13:$A$70"),$A52,INDIRECT("'"&amp;avdeling&amp;"'!"&amp;"G$13:G$70"))),"ARK MANGLER")</f>
        <v>ARK MANGLER</v>
      </c>
      <c r="H52" s="11" t="str">
        <f t="array" ref="H52">IFERROR(SUMPRODUCT(SUMIF(INDIRECT("'"&amp;avdeling&amp;"'!"&amp;"$A$13:$A$70"),$A52,INDIRECT("'"&amp;avdeling&amp;"'!"&amp;"H$13:H$70"))),"ARK MANGLER")</f>
        <v>ARK MANGLER</v>
      </c>
      <c r="I52" s="11" t="str">
        <f t="array" ref="I52">IFERROR(SUMPRODUCT(SUMIF(INDIRECT("'"&amp;avdeling&amp;"'!"&amp;"$A$13:$A$70"),$A52,INDIRECT("'"&amp;avdeling&amp;"'!"&amp;"I$13:I$70"))),"ARK MANGLER")</f>
        <v>ARK MANGLER</v>
      </c>
      <c r="J52" s="11" t="str">
        <f t="array" ref="J52">IFERROR(SUMPRODUCT(SUMIF(INDIRECT("'"&amp;avdeling&amp;"'!"&amp;"$A$13:$A$70"),$A52,INDIRECT("'"&amp;avdeling&amp;"'!"&amp;"J$13:J$70"))),"ARK MANGLER")</f>
        <v>ARK MANGLER</v>
      </c>
      <c r="K52" s="11" t="str">
        <f t="array" ref="K52">IFERROR(SUMPRODUCT(SUMIF(INDIRECT("'"&amp;avdeling&amp;"'!"&amp;"$A$13:$A$70"),$A52,INDIRECT("'"&amp;avdeling&amp;"'!"&amp;"K$13:K$70"))),"ARK MANGLER")</f>
        <v>ARK MANGLER</v>
      </c>
      <c r="L52" s="11" t="str">
        <f t="array" ref="L52">IFERROR(SUMPRODUCT(SUMIF(INDIRECT("'"&amp;avdeling&amp;"'!"&amp;"$A$13:$A$70"),$A52,INDIRECT("'"&amp;avdeling&amp;"'!"&amp;"L$13:L$70"))),"ARK MANGLER")</f>
        <v>ARK MANGLER</v>
      </c>
      <c r="M52" s="11" t="str">
        <f t="array" ref="M52">IFERROR(SUMPRODUCT(SUMIF(INDIRECT("'"&amp;avdeling&amp;"'!"&amp;"$A$13:$A$70"),$A52,INDIRECT("'"&amp;avdeling&amp;"'!"&amp;"M$13:M$70"))),"ARK MANGLER")</f>
        <v>ARK MANGLER</v>
      </c>
      <c r="N52" s="11" t="str">
        <f t="array" ref="N52">IFERROR(SUMPRODUCT(SUMIF(INDIRECT("'"&amp;avdeling&amp;"'!"&amp;"$A$13:$A$70"),$A52,INDIRECT("'"&amp;avdeling&amp;"'!"&amp;"N$13:N$70"))),"ARK MANGLER")</f>
        <v>ARK MANGLER</v>
      </c>
      <c r="O52" s="11" t="str">
        <f t="array" ref="O52">IFERROR(SUMPRODUCT(SUMIF(INDIRECT("'"&amp;avdeling&amp;"'!"&amp;"$A$13:$A$70"),$A52,INDIRECT("'"&amp;avdeling&amp;"'!"&amp;"O$13:O$70"))),"ARK MANGLER")</f>
        <v>ARK MANGLER</v>
      </c>
      <c r="P52" s="11" t="str">
        <f t="array" ref="P52">IFERROR(SUMPRODUCT(SUMIF(INDIRECT("'"&amp;avdeling&amp;"'!"&amp;"$A$13:$A$70"),$A52,INDIRECT("'"&amp;avdeling&amp;"'!"&amp;"P$13:P$70"))),"ARK MANGLER")</f>
        <v>ARK MANGLER</v>
      </c>
      <c r="Q52" s="11" t="str">
        <f t="array" ref="Q52">IFERROR(SUMPRODUCT(SUMIF(INDIRECT("'"&amp;avdeling&amp;"'!"&amp;"$A$13:$A$70"),$A52,INDIRECT("'"&amp;avdeling&amp;"'!"&amp;"Q$13:Q$70"))),"ARK MANGLER")</f>
        <v>ARK MANGLER</v>
      </c>
      <c r="R52" s="4"/>
      <c r="S52" s="46"/>
      <c r="T52" s="4"/>
      <c r="U52" s="4"/>
      <c r="V52" s="4"/>
      <c r="W52" s="4"/>
      <c r="X52" s="4"/>
      <c r="Y52" s="4"/>
      <c r="Z52" s="4"/>
    </row>
    <row r="53" ht="15.75" customHeight="1">
      <c r="A53" s="8">
        <f>Kontoplan!B48</f>
        <v>7310</v>
      </c>
      <c r="B53" s="8" t="str">
        <f>Kontoplan!C48</f>
        <v>Arrangement, idrett</v>
      </c>
      <c r="C53" s="9"/>
      <c r="D53" s="9">
        <v>41844.0</v>
      </c>
      <c r="E53" s="10">
        <f t="shared" si="3"/>
        <v>0</v>
      </c>
      <c r="F53" s="11" t="str">
        <f t="array" ref="F53">IFERROR(SUMPRODUCT(SUMIF(INDIRECT("'"&amp;avdeling&amp;"'!"&amp;"$A$13:$A$70"),$A53,INDIRECT("'"&amp;avdeling&amp;"'!"&amp;"F$13:F$70"))),"ARK MANGLER")</f>
        <v>ARK MANGLER</v>
      </c>
      <c r="G53" s="11" t="str">
        <f t="array" ref="G53">IFERROR(SUMPRODUCT(SUMIF(INDIRECT("'"&amp;avdeling&amp;"'!"&amp;"$A$13:$A$70"),$A53,INDIRECT("'"&amp;avdeling&amp;"'!"&amp;"G$13:G$70"))),"ARK MANGLER")</f>
        <v>ARK MANGLER</v>
      </c>
      <c r="H53" s="11" t="str">
        <f t="array" ref="H53">IFERROR(SUMPRODUCT(SUMIF(INDIRECT("'"&amp;avdeling&amp;"'!"&amp;"$A$13:$A$70"),$A53,INDIRECT("'"&amp;avdeling&amp;"'!"&amp;"H$13:H$70"))),"ARK MANGLER")</f>
        <v>ARK MANGLER</v>
      </c>
      <c r="I53" s="11" t="str">
        <f t="array" ref="I53">IFERROR(SUMPRODUCT(SUMIF(INDIRECT("'"&amp;avdeling&amp;"'!"&amp;"$A$13:$A$70"),$A53,INDIRECT("'"&amp;avdeling&amp;"'!"&amp;"I$13:I$70"))),"ARK MANGLER")</f>
        <v>ARK MANGLER</v>
      </c>
      <c r="J53" s="11" t="str">
        <f t="array" ref="J53">IFERROR(SUMPRODUCT(SUMIF(INDIRECT("'"&amp;avdeling&amp;"'!"&amp;"$A$13:$A$70"),$A53,INDIRECT("'"&amp;avdeling&amp;"'!"&amp;"J$13:J$70"))),"ARK MANGLER")</f>
        <v>ARK MANGLER</v>
      </c>
      <c r="K53" s="11" t="str">
        <f t="array" ref="K53">IFERROR(SUMPRODUCT(SUMIF(INDIRECT("'"&amp;avdeling&amp;"'!"&amp;"$A$13:$A$70"),$A53,INDIRECT("'"&amp;avdeling&amp;"'!"&amp;"K$13:K$70"))),"ARK MANGLER")</f>
        <v>ARK MANGLER</v>
      </c>
      <c r="L53" s="11" t="str">
        <f t="array" ref="L53">IFERROR(SUMPRODUCT(SUMIF(INDIRECT("'"&amp;avdeling&amp;"'!"&amp;"$A$13:$A$70"),$A53,INDIRECT("'"&amp;avdeling&amp;"'!"&amp;"L$13:L$70"))),"ARK MANGLER")</f>
        <v>ARK MANGLER</v>
      </c>
      <c r="M53" s="11" t="str">
        <f t="array" ref="M53">IFERROR(SUMPRODUCT(SUMIF(INDIRECT("'"&amp;avdeling&amp;"'!"&amp;"$A$13:$A$70"),$A53,INDIRECT("'"&amp;avdeling&amp;"'!"&amp;"M$13:M$70"))),"ARK MANGLER")</f>
        <v>ARK MANGLER</v>
      </c>
      <c r="N53" s="11" t="str">
        <f t="array" ref="N53">IFERROR(SUMPRODUCT(SUMIF(INDIRECT("'"&amp;avdeling&amp;"'!"&amp;"$A$13:$A$70"),$A53,INDIRECT("'"&amp;avdeling&amp;"'!"&amp;"N$13:N$70"))),"ARK MANGLER")</f>
        <v>ARK MANGLER</v>
      </c>
      <c r="O53" s="11" t="str">
        <f t="array" ref="O53">IFERROR(SUMPRODUCT(SUMIF(INDIRECT("'"&amp;avdeling&amp;"'!"&amp;"$A$13:$A$70"),$A53,INDIRECT("'"&amp;avdeling&amp;"'!"&amp;"O$13:O$70"))),"ARK MANGLER")</f>
        <v>ARK MANGLER</v>
      </c>
      <c r="P53" s="11" t="str">
        <f t="array" ref="P53">IFERROR(SUMPRODUCT(SUMIF(INDIRECT("'"&amp;avdeling&amp;"'!"&amp;"$A$13:$A$70"),$A53,INDIRECT("'"&amp;avdeling&amp;"'!"&amp;"P$13:P$70"))),"ARK MANGLER")</f>
        <v>ARK MANGLER</v>
      </c>
      <c r="Q53" s="11" t="str">
        <f t="array" ref="Q53">IFERROR(SUMPRODUCT(SUMIF(INDIRECT("'"&amp;avdeling&amp;"'!"&amp;"$A$13:$A$70"),$A53,INDIRECT("'"&amp;avdeling&amp;"'!"&amp;"Q$13:Q$70"))),"ARK MANGLER")</f>
        <v>ARK MANGLER</v>
      </c>
      <c r="R53" s="4"/>
      <c r="S53" s="46"/>
      <c r="T53" s="4"/>
      <c r="U53" s="4"/>
      <c r="V53" s="4"/>
      <c r="W53" s="4"/>
      <c r="X53" s="4"/>
      <c r="Y53" s="4"/>
      <c r="Z53" s="4"/>
    </row>
    <row r="54" ht="15.75" customHeight="1">
      <c r="A54" s="8">
        <f>Kontoplan!B49</f>
        <v>7315</v>
      </c>
      <c r="B54" s="8" t="str">
        <f>Kontoplan!C49</f>
        <v>Arrangement, ikke idrett</v>
      </c>
      <c r="C54" s="9"/>
      <c r="D54" s="9">
        <v>439276.0</v>
      </c>
      <c r="E54" s="10">
        <f t="shared" si="3"/>
        <v>0</v>
      </c>
      <c r="F54" s="11" t="str">
        <f t="array" ref="F54">IFERROR(SUMPRODUCT(SUMIF(INDIRECT("'"&amp;avdeling&amp;"'!"&amp;"$A$13:$A$70"),$A54,INDIRECT("'"&amp;avdeling&amp;"'!"&amp;"F$13:F$70"))),"ARK MANGLER")</f>
        <v>ARK MANGLER</v>
      </c>
      <c r="G54" s="11" t="str">
        <f t="array" ref="G54">IFERROR(SUMPRODUCT(SUMIF(INDIRECT("'"&amp;avdeling&amp;"'!"&amp;"$A$13:$A$70"),$A54,INDIRECT("'"&amp;avdeling&amp;"'!"&amp;"G$13:G$70"))),"ARK MANGLER")</f>
        <v>ARK MANGLER</v>
      </c>
      <c r="H54" s="11" t="str">
        <f t="array" ref="H54">IFERROR(SUMPRODUCT(SUMIF(INDIRECT("'"&amp;avdeling&amp;"'!"&amp;"$A$13:$A$70"),$A54,INDIRECT("'"&amp;avdeling&amp;"'!"&amp;"H$13:H$70"))),"ARK MANGLER")</f>
        <v>ARK MANGLER</v>
      </c>
      <c r="I54" s="11" t="str">
        <f t="array" ref="I54">IFERROR(SUMPRODUCT(SUMIF(INDIRECT("'"&amp;avdeling&amp;"'!"&amp;"$A$13:$A$70"),$A54,INDIRECT("'"&amp;avdeling&amp;"'!"&amp;"I$13:I$70"))),"ARK MANGLER")</f>
        <v>ARK MANGLER</v>
      </c>
      <c r="J54" s="11" t="str">
        <f t="array" ref="J54">IFERROR(SUMPRODUCT(SUMIF(INDIRECT("'"&amp;avdeling&amp;"'!"&amp;"$A$13:$A$70"),$A54,INDIRECT("'"&amp;avdeling&amp;"'!"&amp;"J$13:J$70"))),"ARK MANGLER")</f>
        <v>ARK MANGLER</v>
      </c>
      <c r="K54" s="11" t="str">
        <f t="array" ref="K54">IFERROR(SUMPRODUCT(SUMIF(INDIRECT("'"&amp;avdeling&amp;"'!"&amp;"$A$13:$A$70"),$A54,INDIRECT("'"&amp;avdeling&amp;"'!"&amp;"K$13:K$70"))),"ARK MANGLER")</f>
        <v>ARK MANGLER</v>
      </c>
      <c r="L54" s="11" t="str">
        <f t="array" ref="L54">IFERROR(SUMPRODUCT(SUMIF(INDIRECT("'"&amp;avdeling&amp;"'!"&amp;"$A$13:$A$70"),$A54,INDIRECT("'"&amp;avdeling&amp;"'!"&amp;"L$13:L$70"))),"ARK MANGLER")</f>
        <v>ARK MANGLER</v>
      </c>
      <c r="M54" s="11" t="str">
        <f t="array" ref="M54">IFERROR(SUMPRODUCT(SUMIF(INDIRECT("'"&amp;avdeling&amp;"'!"&amp;"$A$13:$A$70"),$A54,INDIRECT("'"&amp;avdeling&amp;"'!"&amp;"M$13:M$70"))),"ARK MANGLER")</f>
        <v>ARK MANGLER</v>
      </c>
      <c r="N54" s="11" t="str">
        <f t="array" ref="N54">IFERROR(SUMPRODUCT(SUMIF(INDIRECT("'"&amp;avdeling&amp;"'!"&amp;"$A$13:$A$70"),$A54,INDIRECT("'"&amp;avdeling&amp;"'!"&amp;"N$13:N$70"))),"ARK MANGLER")</f>
        <v>ARK MANGLER</v>
      </c>
      <c r="O54" s="11" t="str">
        <f t="array" ref="O54">IFERROR(SUMPRODUCT(SUMIF(INDIRECT("'"&amp;avdeling&amp;"'!"&amp;"$A$13:$A$70"),$A54,INDIRECT("'"&amp;avdeling&amp;"'!"&amp;"O$13:O$70"))),"ARK MANGLER")</f>
        <v>ARK MANGLER</v>
      </c>
      <c r="P54" s="11" t="str">
        <f t="array" ref="P54">IFERROR(SUMPRODUCT(SUMIF(INDIRECT("'"&amp;avdeling&amp;"'!"&amp;"$A$13:$A$70"),$A54,INDIRECT("'"&amp;avdeling&amp;"'!"&amp;"P$13:P$70"))),"ARK MANGLER")</f>
        <v>ARK MANGLER</v>
      </c>
      <c r="Q54" s="11" t="str">
        <f t="array" ref="Q54">IFERROR(SUMPRODUCT(SUMIF(INDIRECT("'"&amp;avdeling&amp;"'!"&amp;"$A$13:$A$70"),$A54,INDIRECT("'"&amp;avdeling&amp;"'!"&amp;"Q$13:Q$70"))),"ARK MANGLER")</f>
        <v>ARK MANGLER</v>
      </c>
      <c r="R54" s="4"/>
      <c r="S54" s="46"/>
      <c r="T54" s="4"/>
      <c r="U54" s="4"/>
      <c r="V54" s="4"/>
      <c r="W54" s="4"/>
      <c r="X54" s="4"/>
      <c r="Y54" s="4"/>
      <c r="Z54" s="4"/>
    </row>
    <row r="55" ht="15.75" customHeight="1">
      <c r="A55" s="8">
        <f>Kontoplan!B50</f>
        <v>7320</v>
      </c>
      <c r="B55" s="8" t="str">
        <f>Kontoplan!C50</f>
        <v>Markedsføring</v>
      </c>
      <c r="C55" s="9"/>
      <c r="D55" s="9">
        <v>1604.0</v>
      </c>
      <c r="E55" s="10">
        <f t="shared" si="3"/>
        <v>0</v>
      </c>
      <c r="F55" s="11" t="str">
        <f t="array" ref="F55">IFERROR(SUMPRODUCT(SUMIF(INDIRECT("'"&amp;avdeling&amp;"'!"&amp;"$A$13:$A$70"),$A55,INDIRECT("'"&amp;avdeling&amp;"'!"&amp;"F$13:F$70"))),"ARK MANGLER")</f>
        <v>ARK MANGLER</v>
      </c>
      <c r="G55" s="11" t="str">
        <f t="array" ref="G55">IFERROR(SUMPRODUCT(SUMIF(INDIRECT("'"&amp;avdeling&amp;"'!"&amp;"$A$13:$A$70"),$A55,INDIRECT("'"&amp;avdeling&amp;"'!"&amp;"G$13:G$70"))),"ARK MANGLER")</f>
        <v>ARK MANGLER</v>
      </c>
      <c r="H55" s="11" t="str">
        <f t="array" ref="H55">IFERROR(SUMPRODUCT(SUMIF(INDIRECT("'"&amp;avdeling&amp;"'!"&amp;"$A$13:$A$70"),$A55,INDIRECT("'"&amp;avdeling&amp;"'!"&amp;"H$13:H$70"))),"ARK MANGLER")</f>
        <v>ARK MANGLER</v>
      </c>
      <c r="I55" s="11" t="str">
        <f t="array" ref="I55">IFERROR(SUMPRODUCT(SUMIF(INDIRECT("'"&amp;avdeling&amp;"'!"&amp;"$A$13:$A$70"),$A55,INDIRECT("'"&amp;avdeling&amp;"'!"&amp;"I$13:I$70"))),"ARK MANGLER")</f>
        <v>ARK MANGLER</v>
      </c>
      <c r="J55" s="11" t="str">
        <f t="array" ref="J55">IFERROR(SUMPRODUCT(SUMIF(INDIRECT("'"&amp;avdeling&amp;"'!"&amp;"$A$13:$A$70"),$A55,INDIRECT("'"&amp;avdeling&amp;"'!"&amp;"J$13:J$70"))),"ARK MANGLER")</f>
        <v>ARK MANGLER</v>
      </c>
      <c r="K55" s="11" t="str">
        <f t="array" ref="K55">IFERROR(SUMPRODUCT(SUMIF(INDIRECT("'"&amp;avdeling&amp;"'!"&amp;"$A$13:$A$70"),$A55,INDIRECT("'"&amp;avdeling&amp;"'!"&amp;"K$13:K$70"))),"ARK MANGLER")</f>
        <v>ARK MANGLER</v>
      </c>
      <c r="L55" s="11" t="str">
        <f t="array" ref="L55">IFERROR(SUMPRODUCT(SUMIF(INDIRECT("'"&amp;avdeling&amp;"'!"&amp;"$A$13:$A$70"),$A55,INDIRECT("'"&amp;avdeling&amp;"'!"&amp;"L$13:L$70"))),"ARK MANGLER")</f>
        <v>ARK MANGLER</v>
      </c>
      <c r="M55" s="11" t="str">
        <f t="array" ref="M55">IFERROR(SUMPRODUCT(SUMIF(INDIRECT("'"&amp;avdeling&amp;"'!"&amp;"$A$13:$A$70"),$A55,INDIRECT("'"&amp;avdeling&amp;"'!"&amp;"M$13:M$70"))),"ARK MANGLER")</f>
        <v>ARK MANGLER</v>
      </c>
      <c r="N55" s="11" t="str">
        <f t="array" ref="N55">IFERROR(SUMPRODUCT(SUMIF(INDIRECT("'"&amp;avdeling&amp;"'!"&amp;"$A$13:$A$70"),$A55,INDIRECT("'"&amp;avdeling&amp;"'!"&amp;"N$13:N$70"))),"ARK MANGLER")</f>
        <v>ARK MANGLER</v>
      </c>
      <c r="O55" s="11" t="str">
        <f t="array" ref="O55">IFERROR(SUMPRODUCT(SUMIF(INDIRECT("'"&amp;avdeling&amp;"'!"&amp;"$A$13:$A$70"),$A55,INDIRECT("'"&amp;avdeling&amp;"'!"&amp;"O$13:O$70"))),"ARK MANGLER")</f>
        <v>ARK MANGLER</v>
      </c>
      <c r="P55" s="11" t="str">
        <f t="array" ref="P55">IFERROR(SUMPRODUCT(SUMIF(INDIRECT("'"&amp;avdeling&amp;"'!"&amp;"$A$13:$A$70"),$A55,INDIRECT("'"&amp;avdeling&amp;"'!"&amp;"P$13:P$70"))),"ARK MANGLER")</f>
        <v>ARK MANGLER</v>
      </c>
      <c r="Q55" s="11" t="str">
        <f t="array" ref="Q55">IFERROR(SUMPRODUCT(SUMIF(INDIRECT("'"&amp;avdeling&amp;"'!"&amp;"$A$13:$A$70"),$A55,INDIRECT("'"&amp;avdeling&amp;"'!"&amp;"Q$13:Q$70"))),"ARK MANGLER")</f>
        <v>ARK MANGLER</v>
      </c>
      <c r="R55" s="4"/>
      <c r="S55" s="46"/>
      <c r="T55" s="4"/>
      <c r="U55" s="4"/>
      <c r="V55" s="4"/>
      <c r="W55" s="4"/>
      <c r="X55" s="4"/>
      <c r="Y55" s="4"/>
      <c r="Z55" s="4"/>
    </row>
    <row r="56" ht="15.75" customHeight="1">
      <c r="A56" s="8">
        <f>Kontoplan!B51</f>
        <v>7350</v>
      </c>
      <c r="B56" s="8" t="str">
        <f>Kontoplan!C51</f>
        <v>Representasjon</v>
      </c>
      <c r="C56" s="9"/>
      <c r="D56" s="9">
        <v>449.0</v>
      </c>
      <c r="E56" s="10">
        <f t="shared" si="3"/>
        <v>0</v>
      </c>
      <c r="F56" s="11" t="str">
        <f t="array" ref="F56">IFERROR(SUMPRODUCT(SUMIF(INDIRECT("'"&amp;avdeling&amp;"'!"&amp;"$A$13:$A$70"),$A56,INDIRECT("'"&amp;avdeling&amp;"'!"&amp;"F$13:F$70"))),"ARK MANGLER")</f>
        <v>ARK MANGLER</v>
      </c>
      <c r="G56" s="11" t="str">
        <f t="array" ref="G56">IFERROR(SUMPRODUCT(SUMIF(INDIRECT("'"&amp;avdeling&amp;"'!"&amp;"$A$13:$A$70"),$A56,INDIRECT("'"&amp;avdeling&amp;"'!"&amp;"G$13:G$70"))),"ARK MANGLER")</f>
        <v>ARK MANGLER</v>
      </c>
      <c r="H56" s="11" t="str">
        <f t="array" ref="H56">IFERROR(SUMPRODUCT(SUMIF(INDIRECT("'"&amp;avdeling&amp;"'!"&amp;"$A$13:$A$70"),$A56,INDIRECT("'"&amp;avdeling&amp;"'!"&amp;"H$13:H$70"))),"ARK MANGLER")</f>
        <v>ARK MANGLER</v>
      </c>
      <c r="I56" s="11" t="str">
        <f t="array" ref="I56">IFERROR(SUMPRODUCT(SUMIF(INDIRECT("'"&amp;avdeling&amp;"'!"&amp;"$A$13:$A$70"),$A56,INDIRECT("'"&amp;avdeling&amp;"'!"&amp;"I$13:I$70"))),"ARK MANGLER")</f>
        <v>ARK MANGLER</v>
      </c>
      <c r="J56" s="11" t="str">
        <f t="array" ref="J56">IFERROR(SUMPRODUCT(SUMIF(INDIRECT("'"&amp;avdeling&amp;"'!"&amp;"$A$13:$A$70"),$A56,INDIRECT("'"&amp;avdeling&amp;"'!"&amp;"J$13:J$70"))),"ARK MANGLER")</f>
        <v>ARK MANGLER</v>
      </c>
      <c r="K56" s="11" t="str">
        <f t="array" ref="K56">IFERROR(SUMPRODUCT(SUMIF(INDIRECT("'"&amp;avdeling&amp;"'!"&amp;"$A$13:$A$70"),$A56,INDIRECT("'"&amp;avdeling&amp;"'!"&amp;"K$13:K$70"))),"ARK MANGLER")</f>
        <v>ARK MANGLER</v>
      </c>
      <c r="L56" s="11" t="str">
        <f t="array" ref="L56">IFERROR(SUMPRODUCT(SUMIF(INDIRECT("'"&amp;avdeling&amp;"'!"&amp;"$A$13:$A$70"),$A56,INDIRECT("'"&amp;avdeling&amp;"'!"&amp;"L$13:L$70"))),"ARK MANGLER")</f>
        <v>ARK MANGLER</v>
      </c>
      <c r="M56" s="11" t="str">
        <f t="array" ref="M56">IFERROR(SUMPRODUCT(SUMIF(INDIRECT("'"&amp;avdeling&amp;"'!"&amp;"$A$13:$A$70"),$A56,INDIRECT("'"&amp;avdeling&amp;"'!"&amp;"M$13:M$70"))),"ARK MANGLER")</f>
        <v>ARK MANGLER</v>
      </c>
      <c r="N56" s="11" t="str">
        <f t="array" ref="N56">IFERROR(SUMPRODUCT(SUMIF(INDIRECT("'"&amp;avdeling&amp;"'!"&amp;"$A$13:$A$70"),$A56,INDIRECT("'"&amp;avdeling&amp;"'!"&amp;"N$13:N$70"))),"ARK MANGLER")</f>
        <v>ARK MANGLER</v>
      </c>
      <c r="O56" s="11" t="str">
        <f t="array" ref="O56">IFERROR(SUMPRODUCT(SUMIF(INDIRECT("'"&amp;avdeling&amp;"'!"&amp;"$A$13:$A$70"),$A56,INDIRECT("'"&amp;avdeling&amp;"'!"&amp;"O$13:O$70"))),"ARK MANGLER")</f>
        <v>ARK MANGLER</v>
      </c>
      <c r="P56" s="11" t="str">
        <f t="array" ref="P56">IFERROR(SUMPRODUCT(SUMIF(INDIRECT("'"&amp;avdeling&amp;"'!"&amp;"$A$13:$A$70"),$A56,INDIRECT("'"&amp;avdeling&amp;"'!"&amp;"P$13:P$70"))),"ARK MANGLER")</f>
        <v>ARK MANGLER</v>
      </c>
      <c r="Q56" s="11" t="str">
        <f t="array" ref="Q56">IFERROR(SUMPRODUCT(SUMIF(INDIRECT("'"&amp;avdeling&amp;"'!"&amp;"$A$13:$A$70"),$A56,INDIRECT("'"&amp;avdeling&amp;"'!"&amp;"Q$13:Q$70"))),"ARK MANGLER")</f>
        <v>ARK MANGLER</v>
      </c>
      <c r="R56" s="4"/>
      <c r="S56" s="46"/>
      <c r="T56" s="4"/>
      <c r="U56" s="4"/>
      <c r="V56" s="4"/>
      <c r="W56" s="4"/>
      <c r="X56" s="4"/>
      <c r="Y56" s="4"/>
      <c r="Z56" s="4"/>
    </row>
    <row r="57" ht="15.75" customHeight="1">
      <c r="A57" s="8">
        <f>Kontoplan!B52</f>
        <v>7401</v>
      </c>
      <c r="B57" s="8" t="str">
        <f>Kontoplan!C52</f>
        <v>Bot</v>
      </c>
      <c r="C57" s="9"/>
      <c r="D57" s="9">
        <v>19000.0</v>
      </c>
      <c r="E57" s="10">
        <f t="shared" si="3"/>
        <v>0</v>
      </c>
      <c r="F57" s="11" t="str">
        <f t="array" ref="F57">IFERROR(SUMPRODUCT(SUMIF(INDIRECT("'"&amp;avdeling&amp;"'!"&amp;"$A$13:$A$70"),$A57,INDIRECT("'"&amp;avdeling&amp;"'!"&amp;"F$13:F$70"))),"ARK MANGLER")</f>
        <v>ARK MANGLER</v>
      </c>
      <c r="G57" s="11" t="str">
        <f t="array" ref="G57">IFERROR(SUMPRODUCT(SUMIF(INDIRECT("'"&amp;avdeling&amp;"'!"&amp;"$A$13:$A$70"),$A57,INDIRECT("'"&amp;avdeling&amp;"'!"&amp;"G$13:G$70"))),"ARK MANGLER")</f>
        <v>ARK MANGLER</v>
      </c>
      <c r="H57" s="11" t="str">
        <f t="array" ref="H57">IFERROR(SUMPRODUCT(SUMIF(INDIRECT("'"&amp;avdeling&amp;"'!"&amp;"$A$13:$A$70"),$A57,INDIRECT("'"&amp;avdeling&amp;"'!"&amp;"H$13:H$70"))),"ARK MANGLER")</f>
        <v>ARK MANGLER</v>
      </c>
      <c r="I57" s="11" t="str">
        <f t="array" ref="I57">IFERROR(SUMPRODUCT(SUMIF(INDIRECT("'"&amp;avdeling&amp;"'!"&amp;"$A$13:$A$70"),$A57,INDIRECT("'"&amp;avdeling&amp;"'!"&amp;"I$13:I$70"))),"ARK MANGLER")</f>
        <v>ARK MANGLER</v>
      </c>
      <c r="J57" s="11" t="str">
        <f t="array" ref="J57">IFERROR(SUMPRODUCT(SUMIF(INDIRECT("'"&amp;avdeling&amp;"'!"&amp;"$A$13:$A$70"),$A57,INDIRECT("'"&amp;avdeling&amp;"'!"&amp;"J$13:J$70"))),"ARK MANGLER")</f>
        <v>ARK MANGLER</v>
      </c>
      <c r="K57" s="11" t="str">
        <f t="array" ref="K57">IFERROR(SUMPRODUCT(SUMIF(INDIRECT("'"&amp;avdeling&amp;"'!"&amp;"$A$13:$A$70"),$A57,INDIRECT("'"&amp;avdeling&amp;"'!"&amp;"K$13:K$70"))),"ARK MANGLER")</f>
        <v>ARK MANGLER</v>
      </c>
      <c r="L57" s="11" t="str">
        <f t="array" ref="L57">IFERROR(SUMPRODUCT(SUMIF(INDIRECT("'"&amp;avdeling&amp;"'!"&amp;"$A$13:$A$70"),$A57,INDIRECT("'"&amp;avdeling&amp;"'!"&amp;"L$13:L$70"))),"ARK MANGLER")</f>
        <v>ARK MANGLER</v>
      </c>
      <c r="M57" s="11" t="str">
        <f t="array" ref="M57">IFERROR(SUMPRODUCT(SUMIF(INDIRECT("'"&amp;avdeling&amp;"'!"&amp;"$A$13:$A$70"),$A57,INDIRECT("'"&amp;avdeling&amp;"'!"&amp;"M$13:M$70"))),"ARK MANGLER")</f>
        <v>ARK MANGLER</v>
      </c>
      <c r="N57" s="11" t="str">
        <f t="array" ref="N57">IFERROR(SUMPRODUCT(SUMIF(INDIRECT("'"&amp;avdeling&amp;"'!"&amp;"$A$13:$A$70"),$A57,INDIRECT("'"&amp;avdeling&amp;"'!"&amp;"N$13:N$70"))),"ARK MANGLER")</f>
        <v>ARK MANGLER</v>
      </c>
      <c r="O57" s="11" t="str">
        <f t="array" ref="O57">IFERROR(SUMPRODUCT(SUMIF(INDIRECT("'"&amp;avdeling&amp;"'!"&amp;"$A$13:$A$70"),$A57,INDIRECT("'"&amp;avdeling&amp;"'!"&amp;"O$13:O$70"))),"ARK MANGLER")</f>
        <v>ARK MANGLER</v>
      </c>
      <c r="P57" s="11" t="str">
        <f t="array" ref="P57">IFERROR(SUMPRODUCT(SUMIF(INDIRECT("'"&amp;avdeling&amp;"'!"&amp;"$A$13:$A$70"),$A57,INDIRECT("'"&amp;avdeling&amp;"'!"&amp;"P$13:P$70"))),"ARK MANGLER")</f>
        <v>ARK MANGLER</v>
      </c>
      <c r="Q57" s="11" t="str">
        <f t="array" ref="Q57">IFERROR(SUMPRODUCT(SUMIF(INDIRECT("'"&amp;avdeling&amp;"'!"&amp;"$A$13:$A$70"),$A57,INDIRECT("'"&amp;avdeling&amp;"'!"&amp;"Q$13:Q$70"))),"ARK MANGLER")</f>
        <v>ARK MANGLER</v>
      </c>
      <c r="R57" s="4"/>
      <c r="S57" s="46"/>
      <c r="T57" s="4"/>
      <c r="U57" s="4"/>
      <c r="V57" s="4"/>
      <c r="W57" s="4"/>
      <c r="X57" s="4"/>
      <c r="Y57" s="4"/>
      <c r="Z57" s="4"/>
    </row>
    <row r="58" ht="15.75" customHeight="1">
      <c r="A58" s="8">
        <f>Kontoplan!B53</f>
        <v>7410</v>
      </c>
      <c r="B58" s="8" t="str">
        <f>Kontoplan!C53</f>
        <v>Kontingent</v>
      </c>
      <c r="C58" s="9"/>
      <c r="D58" s="9">
        <v>370471.0</v>
      </c>
      <c r="E58" s="10">
        <f t="shared" si="3"/>
        <v>0</v>
      </c>
      <c r="F58" s="11" t="str">
        <f t="array" ref="F58">IFERROR(SUMPRODUCT(SUMIF(INDIRECT("'"&amp;avdeling&amp;"'!"&amp;"$A$13:$A$70"),$A58,INDIRECT("'"&amp;avdeling&amp;"'!"&amp;"F$13:F$70"))),"ARK MANGLER")</f>
        <v>ARK MANGLER</v>
      </c>
      <c r="G58" s="11" t="str">
        <f t="array" ref="G58">IFERROR(SUMPRODUCT(SUMIF(INDIRECT("'"&amp;avdeling&amp;"'!"&amp;"$A$13:$A$70"),$A58,INDIRECT("'"&amp;avdeling&amp;"'!"&amp;"G$13:G$70"))),"ARK MANGLER")</f>
        <v>ARK MANGLER</v>
      </c>
      <c r="H58" s="11" t="str">
        <f t="array" ref="H58">IFERROR(SUMPRODUCT(SUMIF(INDIRECT("'"&amp;avdeling&amp;"'!"&amp;"$A$13:$A$70"),$A58,INDIRECT("'"&amp;avdeling&amp;"'!"&amp;"H$13:H$70"))),"ARK MANGLER")</f>
        <v>ARK MANGLER</v>
      </c>
      <c r="I58" s="11" t="str">
        <f t="array" ref="I58">IFERROR(SUMPRODUCT(SUMIF(INDIRECT("'"&amp;avdeling&amp;"'!"&amp;"$A$13:$A$70"),$A58,INDIRECT("'"&amp;avdeling&amp;"'!"&amp;"I$13:I$70"))),"ARK MANGLER")</f>
        <v>ARK MANGLER</v>
      </c>
      <c r="J58" s="11" t="str">
        <f t="array" ref="J58">IFERROR(SUMPRODUCT(SUMIF(INDIRECT("'"&amp;avdeling&amp;"'!"&amp;"$A$13:$A$70"),$A58,INDIRECT("'"&amp;avdeling&amp;"'!"&amp;"J$13:J$70"))),"ARK MANGLER")</f>
        <v>ARK MANGLER</v>
      </c>
      <c r="K58" s="11" t="str">
        <f t="array" ref="K58">IFERROR(SUMPRODUCT(SUMIF(INDIRECT("'"&amp;avdeling&amp;"'!"&amp;"$A$13:$A$70"),$A58,INDIRECT("'"&amp;avdeling&amp;"'!"&amp;"K$13:K$70"))),"ARK MANGLER")</f>
        <v>ARK MANGLER</v>
      </c>
      <c r="L58" s="11" t="str">
        <f t="array" ref="L58">IFERROR(SUMPRODUCT(SUMIF(INDIRECT("'"&amp;avdeling&amp;"'!"&amp;"$A$13:$A$70"),$A58,INDIRECT("'"&amp;avdeling&amp;"'!"&amp;"L$13:L$70"))),"ARK MANGLER")</f>
        <v>ARK MANGLER</v>
      </c>
      <c r="M58" s="11" t="str">
        <f t="array" ref="M58">IFERROR(SUMPRODUCT(SUMIF(INDIRECT("'"&amp;avdeling&amp;"'!"&amp;"$A$13:$A$70"),$A58,INDIRECT("'"&amp;avdeling&amp;"'!"&amp;"M$13:M$70"))),"ARK MANGLER")</f>
        <v>ARK MANGLER</v>
      </c>
      <c r="N58" s="11" t="str">
        <f t="array" ref="N58">IFERROR(SUMPRODUCT(SUMIF(INDIRECT("'"&amp;avdeling&amp;"'!"&amp;"$A$13:$A$70"),$A58,INDIRECT("'"&amp;avdeling&amp;"'!"&amp;"N$13:N$70"))),"ARK MANGLER")</f>
        <v>ARK MANGLER</v>
      </c>
      <c r="O58" s="11" t="str">
        <f t="array" ref="O58">IFERROR(SUMPRODUCT(SUMIF(INDIRECT("'"&amp;avdeling&amp;"'!"&amp;"$A$13:$A$70"),$A58,INDIRECT("'"&amp;avdeling&amp;"'!"&amp;"O$13:O$70"))),"ARK MANGLER")</f>
        <v>ARK MANGLER</v>
      </c>
      <c r="P58" s="11" t="str">
        <f t="array" ref="P58">IFERROR(SUMPRODUCT(SUMIF(INDIRECT("'"&amp;avdeling&amp;"'!"&amp;"$A$13:$A$70"),$A58,INDIRECT("'"&amp;avdeling&amp;"'!"&amp;"P$13:P$70"))),"ARK MANGLER")</f>
        <v>ARK MANGLER</v>
      </c>
      <c r="Q58" s="11" t="str">
        <f t="array" ref="Q58">IFERROR(SUMPRODUCT(SUMIF(INDIRECT("'"&amp;avdeling&amp;"'!"&amp;"$A$13:$A$70"),$A58,INDIRECT("'"&amp;avdeling&amp;"'!"&amp;"Q$13:Q$70"))),"ARK MANGLER")</f>
        <v>ARK MANGLER</v>
      </c>
      <c r="R58" s="4"/>
      <c r="S58" s="46"/>
      <c r="T58" s="4"/>
      <c r="U58" s="4"/>
      <c r="V58" s="4"/>
      <c r="W58" s="4"/>
      <c r="X58" s="4"/>
      <c r="Y58" s="4"/>
      <c r="Z58" s="4"/>
    </row>
    <row r="59" ht="15.75" customHeight="1">
      <c r="A59" s="8">
        <f>Kontoplan!B54</f>
        <v>7430</v>
      </c>
      <c r="B59" s="8" t="str">
        <f>Kontoplan!C54</f>
        <v>Gave</v>
      </c>
      <c r="C59" s="9"/>
      <c r="D59" s="9">
        <v>2724.0</v>
      </c>
      <c r="E59" s="10">
        <f t="shared" si="3"/>
        <v>0</v>
      </c>
      <c r="F59" s="11" t="str">
        <f t="array" ref="F59">IFERROR(SUMPRODUCT(SUMIF(INDIRECT("'"&amp;avdeling&amp;"'!"&amp;"$A$13:$A$70"),$A59,INDIRECT("'"&amp;avdeling&amp;"'!"&amp;"F$13:F$70"))),"ARK MANGLER")</f>
        <v>ARK MANGLER</v>
      </c>
      <c r="G59" s="11" t="str">
        <f t="array" ref="G59">IFERROR(SUMPRODUCT(SUMIF(INDIRECT("'"&amp;avdeling&amp;"'!"&amp;"$A$13:$A$70"),$A59,INDIRECT("'"&amp;avdeling&amp;"'!"&amp;"G$13:G$70"))),"ARK MANGLER")</f>
        <v>ARK MANGLER</v>
      </c>
      <c r="H59" s="11" t="str">
        <f t="array" ref="H59">IFERROR(SUMPRODUCT(SUMIF(INDIRECT("'"&amp;avdeling&amp;"'!"&amp;"$A$13:$A$70"),$A59,INDIRECT("'"&amp;avdeling&amp;"'!"&amp;"H$13:H$70"))),"ARK MANGLER")</f>
        <v>ARK MANGLER</v>
      </c>
      <c r="I59" s="11" t="str">
        <f t="array" ref="I59">IFERROR(SUMPRODUCT(SUMIF(INDIRECT("'"&amp;avdeling&amp;"'!"&amp;"$A$13:$A$70"),$A59,INDIRECT("'"&amp;avdeling&amp;"'!"&amp;"I$13:I$70"))),"ARK MANGLER")</f>
        <v>ARK MANGLER</v>
      </c>
      <c r="J59" s="11" t="str">
        <f t="array" ref="J59">IFERROR(SUMPRODUCT(SUMIF(INDIRECT("'"&amp;avdeling&amp;"'!"&amp;"$A$13:$A$70"),$A59,INDIRECT("'"&amp;avdeling&amp;"'!"&amp;"J$13:J$70"))),"ARK MANGLER")</f>
        <v>ARK MANGLER</v>
      </c>
      <c r="K59" s="11" t="str">
        <f t="array" ref="K59">IFERROR(SUMPRODUCT(SUMIF(INDIRECT("'"&amp;avdeling&amp;"'!"&amp;"$A$13:$A$70"),$A59,INDIRECT("'"&amp;avdeling&amp;"'!"&amp;"K$13:K$70"))),"ARK MANGLER")</f>
        <v>ARK MANGLER</v>
      </c>
      <c r="L59" s="11" t="str">
        <f t="array" ref="L59">IFERROR(SUMPRODUCT(SUMIF(INDIRECT("'"&amp;avdeling&amp;"'!"&amp;"$A$13:$A$70"),$A59,INDIRECT("'"&amp;avdeling&amp;"'!"&amp;"L$13:L$70"))),"ARK MANGLER")</f>
        <v>ARK MANGLER</v>
      </c>
      <c r="M59" s="11" t="str">
        <f t="array" ref="M59">IFERROR(SUMPRODUCT(SUMIF(INDIRECT("'"&amp;avdeling&amp;"'!"&amp;"$A$13:$A$70"),$A59,INDIRECT("'"&amp;avdeling&amp;"'!"&amp;"M$13:M$70"))),"ARK MANGLER")</f>
        <v>ARK MANGLER</v>
      </c>
      <c r="N59" s="11" t="str">
        <f t="array" ref="N59">IFERROR(SUMPRODUCT(SUMIF(INDIRECT("'"&amp;avdeling&amp;"'!"&amp;"$A$13:$A$70"),$A59,INDIRECT("'"&amp;avdeling&amp;"'!"&amp;"N$13:N$70"))),"ARK MANGLER")</f>
        <v>ARK MANGLER</v>
      </c>
      <c r="O59" s="11" t="str">
        <f t="array" ref="O59">IFERROR(SUMPRODUCT(SUMIF(INDIRECT("'"&amp;avdeling&amp;"'!"&amp;"$A$13:$A$70"),$A59,INDIRECT("'"&amp;avdeling&amp;"'!"&amp;"O$13:O$70"))),"ARK MANGLER")</f>
        <v>ARK MANGLER</v>
      </c>
      <c r="P59" s="11" t="str">
        <f t="array" ref="P59">IFERROR(SUMPRODUCT(SUMIF(INDIRECT("'"&amp;avdeling&amp;"'!"&amp;"$A$13:$A$70"),$A59,INDIRECT("'"&amp;avdeling&amp;"'!"&amp;"P$13:P$70"))),"ARK MANGLER")</f>
        <v>ARK MANGLER</v>
      </c>
      <c r="Q59" s="11" t="str">
        <f t="array" ref="Q59">IFERROR(SUMPRODUCT(SUMIF(INDIRECT("'"&amp;avdeling&amp;"'!"&amp;"$A$13:$A$70"),$A59,INDIRECT("'"&amp;avdeling&amp;"'!"&amp;"Q$13:Q$70"))),"ARK MANGLER")</f>
        <v>ARK MANGLER</v>
      </c>
      <c r="R59" s="4"/>
      <c r="S59" s="46"/>
      <c r="T59" s="4"/>
      <c r="U59" s="4"/>
      <c r="V59" s="4"/>
      <c r="W59" s="4"/>
      <c r="X59" s="4"/>
      <c r="Y59" s="4"/>
      <c r="Z59" s="4"/>
    </row>
    <row r="60" ht="15.75" customHeight="1">
      <c r="A60" s="8">
        <f>Kontoplan!B55</f>
        <v>7500</v>
      </c>
      <c r="B60" s="8" t="str">
        <f>Kontoplan!C55</f>
        <v>Forsikringspremie</v>
      </c>
      <c r="C60" s="9"/>
      <c r="D60" s="9">
        <v>26834.0</v>
      </c>
      <c r="E60" s="10">
        <f t="shared" si="3"/>
        <v>0</v>
      </c>
      <c r="F60" s="11" t="str">
        <f t="array" ref="F60">IFERROR(SUMPRODUCT(SUMIF(INDIRECT("'"&amp;avdeling&amp;"'!"&amp;"$A$13:$A$70"),$A60,INDIRECT("'"&amp;avdeling&amp;"'!"&amp;"F$13:F$70"))),"ARK MANGLER")</f>
        <v>ARK MANGLER</v>
      </c>
      <c r="G60" s="11" t="str">
        <f t="array" ref="G60">IFERROR(SUMPRODUCT(SUMIF(INDIRECT("'"&amp;avdeling&amp;"'!"&amp;"$A$13:$A$70"),$A60,INDIRECT("'"&amp;avdeling&amp;"'!"&amp;"G$13:G$70"))),"ARK MANGLER")</f>
        <v>ARK MANGLER</v>
      </c>
      <c r="H60" s="11" t="str">
        <f t="array" ref="H60">IFERROR(SUMPRODUCT(SUMIF(INDIRECT("'"&amp;avdeling&amp;"'!"&amp;"$A$13:$A$70"),$A60,INDIRECT("'"&amp;avdeling&amp;"'!"&amp;"H$13:H$70"))),"ARK MANGLER")</f>
        <v>ARK MANGLER</v>
      </c>
      <c r="I60" s="11" t="str">
        <f t="array" ref="I60">IFERROR(SUMPRODUCT(SUMIF(INDIRECT("'"&amp;avdeling&amp;"'!"&amp;"$A$13:$A$70"),$A60,INDIRECT("'"&amp;avdeling&amp;"'!"&amp;"I$13:I$70"))),"ARK MANGLER")</f>
        <v>ARK MANGLER</v>
      </c>
      <c r="J60" s="11" t="str">
        <f t="array" ref="J60">IFERROR(SUMPRODUCT(SUMIF(INDIRECT("'"&amp;avdeling&amp;"'!"&amp;"$A$13:$A$70"),$A60,INDIRECT("'"&amp;avdeling&amp;"'!"&amp;"J$13:J$70"))),"ARK MANGLER")</f>
        <v>ARK MANGLER</v>
      </c>
      <c r="K60" s="11" t="str">
        <f t="array" ref="K60">IFERROR(SUMPRODUCT(SUMIF(INDIRECT("'"&amp;avdeling&amp;"'!"&amp;"$A$13:$A$70"),$A60,INDIRECT("'"&amp;avdeling&amp;"'!"&amp;"K$13:K$70"))),"ARK MANGLER")</f>
        <v>ARK MANGLER</v>
      </c>
      <c r="L60" s="11" t="str">
        <f t="array" ref="L60">IFERROR(SUMPRODUCT(SUMIF(INDIRECT("'"&amp;avdeling&amp;"'!"&amp;"$A$13:$A$70"),$A60,INDIRECT("'"&amp;avdeling&amp;"'!"&amp;"L$13:L$70"))),"ARK MANGLER")</f>
        <v>ARK MANGLER</v>
      </c>
      <c r="M60" s="11" t="str">
        <f t="array" ref="M60">IFERROR(SUMPRODUCT(SUMIF(INDIRECT("'"&amp;avdeling&amp;"'!"&amp;"$A$13:$A$70"),$A60,INDIRECT("'"&amp;avdeling&amp;"'!"&amp;"M$13:M$70"))),"ARK MANGLER")</f>
        <v>ARK MANGLER</v>
      </c>
      <c r="N60" s="11" t="str">
        <f t="array" ref="N60">IFERROR(SUMPRODUCT(SUMIF(INDIRECT("'"&amp;avdeling&amp;"'!"&amp;"$A$13:$A$70"),$A60,INDIRECT("'"&amp;avdeling&amp;"'!"&amp;"N$13:N$70"))),"ARK MANGLER")</f>
        <v>ARK MANGLER</v>
      </c>
      <c r="O60" s="11" t="str">
        <f t="array" ref="O60">IFERROR(SUMPRODUCT(SUMIF(INDIRECT("'"&amp;avdeling&amp;"'!"&amp;"$A$13:$A$70"),$A60,INDIRECT("'"&amp;avdeling&amp;"'!"&amp;"O$13:O$70"))),"ARK MANGLER")</f>
        <v>ARK MANGLER</v>
      </c>
      <c r="P60" s="11" t="str">
        <f t="array" ref="P60">IFERROR(SUMPRODUCT(SUMIF(INDIRECT("'"&amp;avdeling&amp;"'!"&amp;"$A$13:$A$70"),$A60,INDIRECT("'"&amp;avdeling&amp;"'!"&amp;"P$13:P$70"))),"ARK MANGLER")</f>
        <v>ARK MANGLER</v>
      </c>
      <c r="Q60" s="11" t="str">
        <f t="array" ref="Q60">IFERROR(SUMPRODUCT(SUMIF(INDIRECT("'"&amp;avdeling&amp;"'!"&amp;"$A$13:$A$70"),$A60,INDIRECT("'"&amp;avdeling&amp;"'!"&amp;"Q$13:Q$70"))),"ARK MANGLER")</f>
        <v>ARK MANGLER</v>
      </c>
      <c r="R60" s="4"/>
      <c r="S60" s="46"/>
      <c r="T60" s="4"/>
      <c r="U60" s="4"/>
      <c r="V60" s="4"/>
      <c r="W60" s="4"/>
      <c r="X60" s="4"/>
      <c r="Y60" s="4"/>
      <c r="Z60" s="4"/>
    </row>
    <row r="61" ht="15.75" customHeight="1">
      <c r="A61" s="8">
        <f>Kontoplan!B56</f>
        <v>7770</v>
      </c>
      <c r="B61" s="8" t="str">
        <f>Kontoplan!C56</f>
        <v>Bank og kortgebyr</v>
      </c>
      <c r="C61" s="9"/>
      <c r="D61" s="9">
        <v>52915.0</v>
      </c>
      <c r="E61" s="10">
        <f t="shared" si="3"/>
        <v>0</v>
      </c>
      <c r="F61" s="11" t="str">
        <f t="array" ref="F61">IFERROR(SUMPRODUCT(SUMIF(INDIRECT("'"&amp;avdeling&amp;"'!"&amp;"$A$13:$A$70"),$A61,INDIRECT("'"&amp;avdeling&amp;"'!"&amp;"F$13:F$70"))),"ARK MANGLER")</f>
        <v>ARK MANGLER</v>
      </c>
      <c r="G61" s="11" t="str">
        <f t="array" ref="G61">IFERROR(SUMPRODUCT(SUMIF(INDIRECT("'"&amp;avdeling&amp;"'!"&amp;"$A$13:$A$70"),$A61,INDIRECT("'"&amp;avdeling&amp;"'!"&amp;"G$13:G$70"))),"ARK MANGLER")</f>
        <v>ARK MANGLER</v>
      </c>
      <c r="H61" s="11" t="str">
        <f t="array" ref="H61">IFERROR(SUMPRODUCT(SUMIF(INDIRECT("'"&amp;avdeling&amp;"'!"&amp;"$A$13:$A$70"),$A61,INDIRECT("'"&amp;avdeling&amp;"'!"&amp;"H$13:H$70"))),"ARK MANGLER")</f>
        <v>ARK MANGLER</v>
      </c>
      <c r="I61" s="11" t="str">
        <f t="array" ref="I61">IFERROR(SUMPRODUCT(SUMIF(INDIRECT("'"&amp;avdeling&amp;"'!"&amp;"$A$13:$A$70"),$A61,INDIRECT("'"&amp;avdeling&amp;"'!"&amp;"I$13:I$70"))),"ARK MANGLER")</f>
        <v>ARK MANGLER</v>
      </c>
      <c r="J61" s="11" t="str">
        <f t="array" ref="J61">IFERROR(SUMPRODUCT(SUMIF(INDIRECT("'"&amp;avdeling&amp;"'!"&amp;"$A$13:$A$70"),$A61,INDIRECT("'"&amp;avdeling&amp;"'!"&amp;"J$13:J$70"))),"ARK MANGLER")</f>
        <v>ARK MANGLER</v>
      </c>
      <c r="K61" s="11" t="str">
        <f t="array" ref="K61">IFERROR(SUMPRODUCT(SUMIF(INDIRECT("'"&amp;avdeling&amp;"'!"&amp;"$A$13:$A$70"),$A61,INDIRECT("'"&amp;avdeling&amp;"'!"&amp;"K$13:K$70"))),"ARK MANGLER")</f>
        <v>ARK MANGLER</v>
      </c>
      <c r="L61" s="11" t="str">
        <f t="array" ref="L61">IFERROR(SUMPRODUCT(SUMIF(INDIRECT("'"&amp;avdeling&amp;"'!"&amp;"$A$13:$A$70"),$A61,INDIRECT("'"&amp;avdeling&amp;"'!"&amp;"L$13:L$70"))),"ARK MANGLER")</f>
        <v>ARK MANGLER</v>
      </c>
      <c r="M61" s="11" t="str">
        <f t="array" ref="M61">IFERROR(SUMPRODUCT(SUMIF(INDIRECT("'"&amp;avdeling&amp;"'!"&amp;"$A$13:$A$70"),$A61,INDIRECT("'"&amp;avdeling&amp;"'!"&amp;"M$13:M$70"))),"ARK MANGLER")</f>
        <v>ARK MANGLER</v>
      </c>
      <c r="N61" s="11" t="str">
        <f t="array" ref="N61">IFERROR(SUMPRODUCT(SUMIF(INDIRECT("'"&amp;avdeling&amp;"'!"&amp;"$A$13:$A$70"),$A61,INDIRECT("'"&amp;avdeling&amp;"'!"&amp;"N$13:N$70"))),"ARK MANGLER")</f>
        <v>ARK MANGLER</v>
      </c>
      <c r="O61" s="11" t="str">
        <f t="array" ref="O61">IFERROR(SUMPRODUCT(SUMIF(INDIRECT("'"&amp;avdeling&amp;"'!"&amp;"$A$13:$A$70"),$A61,INDIRECT("'"&amp;avdeling&amp;"'!"&amp;"O$13:O$70"))),"ARK MANGLER")</f>
        <v>ARK MANGLER</v>
      </c>
      <c r="P61" s="11" t="str">
        <f t="array" ref="P61">IFERROR(SUMPRODUCT(SUMIF(INDIRECT("'"&amp;avdeling&amp;"'!"&amp;"$A$13:$A$70"),$A61,INDIRECT("'"&amp;avdeling&amp;"'!"&amp;"P$13:P$70"))),"ARK MANGLER")</f>
        <v>ARK MANGLER</v>
      </c>
      <c r="Q61" s="11" t="str">
        <f t="array" ref="Q61">IFERROR(SUMPRODUCT(SUMIF(INDIRECT("'"&amp;avdeling&amp;"'!"&amp;"$A$13:$A$70"),$A61,INDIRECT("'"&amp;avdeling&amp;"'!"&amp;"Q$13:Q$70"))),"ARK MANGLER")</f>
        <v>ARK MANGLER</v>
      </c>
      <c r="R61" s="4"/>
      <c r="S61" s="46"/>
      <c r="T61" s="4"/>
      <c r="U61" s="4"/>
      <c r="V61" s="4"/>
      <c r="W61" s="4"/>
      <c r="X61" s="4"/>
      <c r="Y61" s="4"/>
      <c r="Z61" s="4"/>
    </row>
    <row r="62" ht="15.75" customHeight="1">
      <c r="A62" s="8">
        <f>Kontoplan!B57</f>
        <v>7791</v>
      </c>
      <c r="B62" s="8" t="str">
        <f>Kontoplan!C57</f>
        <v>Internstøtte grupper</v>
      </c>
      <c r="C62" s="9"/>
      <c r="D62" s="9" t="s">
        <v>185</v>
      </c>
      <c r="E62" s="10">
        <f t="shared" si="3"/>
        <v>0</v>
      </c>
      <c r="F62" s="11" t="str">
        <f t="array" ref="F62">IFERROR(SUMPRODUCT(SUMIF(INDIRECT("'"&amp;avdeling&amp;"'!"&amp;"$A$13:$A$70"),$A62,INDIRECT("'"&amp;avdeling&amp;"'!"&amp;"F$13:F$70"))),"ARK MANGLER")</f>
        <v>ARK MANGLER</v>
      </c>
      <c r="G62" s="11" t="str">
        <f t="array" ref="G62">IFERROR(SUMPRODUCT(SUMIF(INDIRECT("'"&amp;avdeling&amp;"'!"&amp;"$A$13:$A$70"),$A62,INDIRECT("'"&amp;avdeling&amp;"'!"&amp;"G$13:G$70"))),"ARK MANGLER")</f>
        <v>ARK MANGLER</v>
      </c>
      <c r="H62" s="11" t="str">
        <f t="array" ref="H62">IFERROR(SUMPRODUCT(SUMIF(INDIRECT("'"&amp;avdeling&amp;"'!"&amp;"$A$13:$A$70"),$A62,INDIRECT("'"&amp;avdeling&amp;"'!"&amp;"H$13:H$70"))),"ARK MANGLER")</f>
        <v>ARK MANGLER</v>
      </c>
      <c r="I62" s="11" t="str">
        <f t="array" ref="I62">IFERROR(SUMPRODUCT(SUMIF(INDIRECT("'"&amp;avdeling&amp;"'!"&amp;"$A$13:$A$70"),$A62,INDIRECT("'"&amp;avdeling&amp;"'!"&amp;"I$13:I$70"))),"ARK MANGLER")</f>
        <v>ARK MANGLER</v>
      </c>
      <c r="J62" s="11" t="str">
        <f t="array" ref="J62">IFERROR(SUMPRODUCT(SUMIF(INDIRECT("'"&amp;avdeling&amp;"'!"&amp;"$A$13:$A$70"),$A62,INDIRECT("'"&amp;avdeling&amp;"'!"&amp;"J$13:J$70"))),"ARK MANGLER")</f>
        <v>ARK MANGLER</v>
      </c>
      <c r="K62" s="11" t="str">
        <f t="array" ref="K62">IFERROR(SUMPRODUCT(SUMIF(INDIRECT("'"&amp;avdeling&amp;"'!"&amp;"$A$13:$A$70"),$A62,INDIRECT("'"&amp;avdeling&amp;"'!"&amp;"K$13:K$70"))),"ARK MANGLER")</f>
        <v>ARK MANGLER</v>
      </c>
      <c r="L62" s="11" t="str">
        <f t="array" ref="L62">IFERROR(SUMPRODUCT(SUMIF(INDIRECT("'"&amp;avdeling&amp;"'!"&amp;"$A$13:$A$70"),$A62,INDIRECT("'"&amp;avdeling&amp;"'!"&amp;"L$13:L$70"))),"ARK MANGLER")</f>
        <v>ARK MANGLER</v>
      </c>
      <c r="M62" s="11" t="str">
        <f t="array" ref="M62">IFERROR(SUMPRODUCT(SUMIF(INDIRECT("'"&amp;avdeling&amp;"'!"&amp;"$A$13:$A$70"),$A62,INDIRECT("'"&amp;avdeling&amp;"'!"&amp;"M$13:M$70"))),"ARK MANGLER")</f>
        <v>ARK MANGLER</v>
      </c>
      <c r="N62" s="11" t="str">
        <f t="array" ref="N62">IFERROR(SUMPRODUCT(SUMIF(INDIRECT("'"&amp;avdeling&amp;"'!"&amp;"$A$13:$A$70"),$A62,INDIRECT("'"&amp;avdeling&amp;"'!"&amp;"N$13:N$70"))),"ARK MANGLER")</f>
        <v>ARK MANGLER</v>
      </c>
      <c r="O62" s="11" t="str">
        <f t="array" ref="O62">IFERROR(SUMPRODUCT(SUMIF(INDIRECT("'"&amp;avdeling&amp;"'!"&amp;"$A$13:$A$70"),$A62,INDIRECT("'"&amp;avdeling&amp;"'!"&amp;"O$13:O$70"))),"ARK MANGLER")</f>
        <v>ARK MANGLER</v>
      </c>
      <c r="P62" s="11" t="str">
        <f t="array" ref="P62">IFERROR(SUMPRODUCT(SUMIF(INDIRECT("'"&amp;avdeling&amp;"'!"&amp;"$A$13:$A$70"),$A62,INDIRECT("'"&amp;avdeling&amp;"'!"&amp;"P$13:P$70"))),"ARK MANGLER")</f>
        <v>ARK MANGLER</v>
      </c>
      <c r="Q62" s="11" t="str">
        <f t="array" ref="Q62">IFERROR(SUMPRODUCT(SUMIF(INDIRECT("'"&amp;avdeling&amp;"'!"&amp;"$A$13:$A$70"),$A62,INDIRECT("'"&amp;avdeling&amp;"'!"&amp;"Q$13:Q$70"))),"ARK MANGLER")</f>
        <v>ARK MANGLER</v>
      </c>
      <c r="R62" s="4"/>
      <c r="S62" s="46"/>
      <c r="T62" s="4"/>
      <c r="U62" s="4"/>
      <c r="V62" s="4"/>
      <c r="W62" s="4"/>
      <c r="X62" s="4"/>
      <c r="Y62" s="4"/>
      <c r="Z62" s="4"/>
    </row>
    <row r="63" ht="15.75" customHeight="1">
      <c r="A63" s="8">
        <f>Kontoplan!B58</f>
        <v>8050</v>
      </c>
      <c r="B63" s="8" t="str">
        <f>Kontoplan!C58</f>
        <v>Annen renteinntekt</v>
      </c>
      <c r="C63" s="9"/>
      <c r="D63" s="9"/>
      <c r="E63" s="10">
        <f t="shared" si="3"/>
        <v>0</v>
      </c>
      <c r="F63" s="11" t="str">
        <f t="array" ref="F63">IFERROR(SUMPRODUCT(SUMIF(INDIRECT("'"&amp;avdeling&amp;"'!"&amp;"$A$13:$A$70"),$A63,INDIRECT("'"&amp;avdeling&amp;"'!"&amp;"F$13:F$70"))),"ARK MANGLER")</f>
        <v>ARK MANGLER</v>
      </c>
      <c r="G63" s="11" t="str">
        <f t="array" ref="G63">IFERROR(SUMPRODUCT(SUMIF(INDIRECT("'"&amp;avdeling&amp;"'!"&amp;"$A$13:$A$70"),$A63,INDIRECT("'"&amp;avdeling&amp;"'!"&amp;"G$13:G$70"))),"ARK MANGLER")</f>
        <v>ARK MANGLER</v>
      </c>
      <c r="H63" s="11" t="str">
        <f t="array" ref="H63">IFERROR(SUMPRODUCT(SUMIF(INDIRECT("'"&amp;avdeling&amp;"'!"&amp;"$A$13:$A$70"),$A63,INDIRECT("'"&amp;avdeling&amp;"'!"&amp;"H$13:H$70"))),"ARK MANGLER")</f>
        <v>ARK MANGLER</v>
      </c>
      <c r="I63" s="11" t="str">
        <f t="array" ref="I63">IFERROR(SUMPRODUCT(SUMIF(INDIRECT("'"&amp;avdeling&amp;"'!"&amp;"$A$13:$A$70"),$A63,INDIRECT("'"&amp;avdeling&amp;"'!"&amp;"I$13:I$70"))),"ARK MANGLER")</f>
        <v>ARK MANGLER</v>
      </c>
      <c r="J63" s="11" t="str">
        <f t="array" ref="J63">IFERROR(SUMPRODUCT(SUMIF(INDIRECT("'"&amp;avdeling&amp;"'!"&amp;"$A$13:$A$70"),$A63,INDIRECT("'"&amp;avdeling&amp;"'!"&amp;"J$13:J$70"))),"ARK MANGLER")</f>
        <v>ARK MANGLER</v>
      </c>
      <c r="K63" s="11" t="str">
        <f t="array" ref="K63">IFERROR(SUMPRODUCT(SUMIF(INDIRECT("'"&amp;avdeling&amp;"'!"&amp;"$A$13:$A$70"),$A63,INDIRECT("'"&amp;avdeling&amp;"'!"&amp;"K$13:K$70"))),"ARK MANGLER")</f>
        <v>ARK MANGLER</v>
      </c>
      <c r="L63" s="11" t="str">
        <f t="array" ref="L63">IFERROR(SUMPRODUCT(SUMIF(INDIRECT("'"&amp;avdeling&amp;"'!"&amp;"$A$13:$A$70"),$A63,INDIRECT("'"&amp;avdeling&amp;"'!"&amp;"L$13:L$70"))),"ARK MANGLER")</f>
        <v>ARK MANGLER</v>
      </c>
      <c r="M63" s="11" t="str">
        <f t="array" ref="M63">IFERROR(SUMPRODUCT(SUMIF(INDIRECT("'"&amp;avdeling&amp;"'!"&amp;"$A$13:$A$70"),$A63,INDIRECT("'"&amp;avdeling&amp;"'!"&amp;"M$13:M$70"))),"ARK MANGLER")</f>
        <v>ARK MANGLER</v>
      </c>
      <c r="N63" s="11" t="str">
        <f t="array" ref="N63">IFERROR(SUMPRODUCT(SUMIF(INDIRECT("'"&amp;avdeling&amp;"'!"&amp;"$A$13:$A$70"),$A63,INDIRECT("'"&amp;avdeling&amp;"'!"&amp;"N$13:N$70"))),"ARK MANGLER")</f>
        <v>ARK MANGLER</v>
      </c>
      <c r="O63" s="11" t="str">
        <f t="array" ref="O63">IFERROR(SUMPRODUCT(SUMIF(INDIRECT("'"&amp;avdeling&amp;"'!"&amp;"$A$13:$A$70"),$A63,INDIRECT("'"&amp;avdeling&amp;"'!"&amp;"O$13:O$70"))),"ARK MANGLER")</f>
        <v>ARK MANGLER</v>
      </c>
      <c r="P63" s="11" t="str">
        <f t="array" ref="P63">IFERROR(SUMPRODUCT(SUMIF(INDIRECT("'"&amp;avdeling&amp;"'!"&amp;"$A$13:$A$70"),$A63,INDIRECT("'"&amp;avdeling&amp;"'!"&amp;"P$13:P$70"))),"ARK MANGLER")</f>
        <v>ARK MANGLER</v>
      </c>
      <c r="Q63" s="11" t="str">
        <f t="array" ref="Q63">IFERROR(SUMPRODUCT(SUMIF(INDIRECT("'"&amp;avdeling&amp;"'!"&amp;"$A$13:$A$70"),$A63,INDIRECT("'"&amp;avdeling&amp;"'!"&amp;"Q$13:Q$70"))),"ARK MANGLER")</f>
        <v>ARK MANGLER</v>
      </c>
      <c r="R63" s="4"/>
      <c r="S63" s="46"/>
      <c r="T63" s="4"/>
      <c r="U63" s="4"/>
      <c r="V63" s="4"/>
      <c r="W63" s="4"/>
      <c r="X63" s="4"/>
      <c r="Y63" s="4"/>
      <c r="Z63" s="4"/>
    </row>
    <row r="64" ht="15.75" customHeight="1">
      <c r="A64" s="8">
        <f>Kontoplan!B59</f>
        <v>8150</v>
      </c>
      <c r="B64" s="8" t="str">
        <f>Kontoplan!C59</f>
        <v>Annen rentekostnad</v>
      </c>
      <c r="C64" s="9"/>
      <c r="D64" s="9"/>
      <c r="E64" s="10">
        <f t="shared" si="3"/>
        <v>0</v>
      </c>
      <c r="F64" s="11" t="str">
        <f t="array" ref="F64">IFERROR(SUMPRODUCT(SUMIF(INDIRECT("'"&amp;avdeling&amp;"'!"&amp;"$A$13:$A$70"),$A64,INDIRECT("'"&amp;avdeling&amp;"'!"&amp;"F$13:F$70"))),"ARK MANGLER")</f>
        <v>ARK MANGLER</v>
      </c>
      <c r="G64" s="11" t="str">
        <f t="array" ref="G64">IFERROR(SUMPRODUCT(SUMIF(INDIRECT("'"&amp;avdeling&amp;"'!"&amp;"$A$13:$A$70"),$A64,INDIRECT("'"&amp;avdeling&amp;"'!"&amp;"G$13:G$70"))),"ARK MANGLER")</f>
        <v>ARK MANGLER</v>
      </c>
      <c r="H64" s="11" t="str">
        <f t="array" ref="H64">IFERROR(SUMPRODUCT(SUMIF(INDIRECT("'"&amp;avdeling&amp;"'!"&amp;"$A$13:$A$70"),$A64,INDIRECT("'"&amp;avdeling&amp;"'!"&amp;"H$13:H$70"))),"ARK MANGLER")</f>
        <v>ARK MANGLER</v>
      </c>
      <c r="I64" s="11" t="str">
        <f t="array" ref="I64">IFERROR(SUMPRODUCT(SUMIF(INDIRECT("'"&amp;avdeling&amp;"'!"&amp;"$A$13:$A$70"),$A64,INDIRECT("'"&amp;avdeling&amp;"'!"&amp;"I$13:I$70"))),"ARK MANGLER")</f>
        <v>ARK MANGLER</v>
      </c>
      <c r="J64" s="11" t="str">
        <f t="array" ref="J64">IFERROR(SUMPRODUCT(SUMIF(INDIRECT("'"&amp;avdeling&amp;"'!"&amp;"$A$13:$A$70"),$A64,INDIRECT("'"&amp;avdeling&amp;"'!"&amp;"J$13:J$70"))),"ARK MANGLER")</f>
        <v>ARK MANGLER</v>
      </c>
      <c r="K64" s="11" t="str">
        <f t="array" ref="K64">IFERROR(SUMPRODUCT(SUMIF(INDIRECT("'"&amp;avdeling&amp;"'!"&amp;"$A$13:$A$70"),$A64,INDIRECT("'"&amp;avdeling&amp;"'!"&amp;"K$13:K$70"))),"ARK MANGLER")</f>
        <v>ARK MANGLER</v>
      </c>
      <c r="L64" s="11" t="str">
        <f t="array" ref="L64">IFERROR(SUMPRODUCT(SUMIF(INDIRECT("'"&amp;avdeling&amp;"'!"&amp;"$A$13:$A$70"),$A64,INDIRECT("'"&amp;avdeling&amp;"'!"&amp;"L$13:L$70"))),"ARK MANGLER")</f>
        <v>ARK MANGLER</v>
      </c>
      <c r="M64" s="11" t="str">
        <f t="array" ref="M64">IFERROR(SUMPRODUCT(SUMIF(INDIRECT("'"&amp;avdeling&amp;"'!"&amp;"$A$13:$A$70"),$A64,INDIRECT("'"&amp;avdeling&amp;"'!"&amp;"M$13:M$70"))),"ARK MANGLER")</f>
        <v>ARK MANGLER</v>
      </c>
      <c r="N64" s="11" t="str">
        <f t="array" ref="N64">IFERROR(SUMPRODUCT(SUMIF(INDIRECT("'"&amp;avdeling&amp;"'!"&amp;"$A$13:$A$70"),$A64,INDIRECT("'"&amp;avdeling&amp;"'!"&amp;"N$13:N$70"))),"ARK MANGLER")</f>
        <v>ARK MANGLER</v>
      </c>
      <c r="O64" s="11" t="str">
        <f t="array" ref="O64">IFERROR(SUMPRODUCT(SUMIF(INDIRECT("'"&amp;avdeling&amp;"'!"&amp;"$A$13:$A$70"),$A64,INDIRECT("'"&amp;avdeling&amp;"'!"&amp;"O$13:O$70"))),"ARK MANGLER")</f>
        <v>ARK MANGLER</v>
      </c>
      <c r="P64" s="11" t="str">
        <f t="array" ref="P64">IFERROR(SUMPRODUCT(SUMIF(INDIRECT("'"&amp;avdeling&amp;"'!"&amp;"$A$13:$A$70"),$A64,INDIRECT("'"&amp;avdeling&amp;"'!"&amp;"P$13:P$70"))),"ARK MANGLER")</f>
        <v>ARK MANGLER</v>
      </c>
      <c r="Q64" s="11" t="str">
        <f t="array" ref="Q64">IFERROR(SUMPRODUCT(SUMIF(INDIRECT("'"&amp;avdeling&amp;"'!"&amp;"$A$13:$A$70"),$A64,INDIRECT("'"&amp;avdeling&amp;"'!"&amp;"Q$13:Q$70"))),"ARK MANGLER")</f>
        <v>ARK MANGLER</v>
      </c>
      <c r="R64" s="4"/>
      <c r="S64" s="46"/>
      <c r="T64" s="4"/>
      <c r="U64" s="4"/>
      <c r="V64" s="4"/>
      <c r="W64" s="4"/>
      <c r="X64" s="4"/>
      <c r="Y64" s="4"/>
      <c r="Z64" s="4"/>
    </row>
    <row r="65" ht="15.75" customHeight="1">
      <c r="A65" s="8">
        <f>Kontoplan!B60</f>
        <v>8170</v>
      </c>
      <c r="B65" s="8" t="str">
        <f>Kontoplan!C60</f>
        <v>Annen finanskostnad</v>
      </c>
      <c r="C65" s="9"/>
      <c r="D65" s="9"/>
      <c r="E65" s="10">
        <f t="shared" si="3"/>
        <v>0</v>
      </c>
      <c r="F65" s="11" t="str">
        <f t="array" ref="F65">IFERROR(SUMPRODUCT(SUMIF(INDIRECT("'"&amp;avdeling&amp;"'!"&amp;"$A$13:$A$70"),$A65,INDIRECT("'"&amp;avdeling&amp;"'!"&amp;"F$13:F$70"))),"ARK MANGLER")</f>
        <v>ARK MANGLER</v>
      </c>
      <c r="G65" s="11" t="str">
        <f t="array" ref="G65">IFERROR(SUMPRODUCT(SUMIF(INDIRECT("'"&amp;avdeling&amp;"'!"&amp;"$A$13:$A$70"),$A65,INDIRECT("'"&amp;avdeling&amp;"'!"&amp;"G$13:G$70"))),"ARK MANGLER")</f>
        <v>ARK MANGLER</v>
      </c>
      <c r="H65" s="11" t="str">
        <f t="array" ref="H65">IFERROR(SUMPRODUCT(SUMIF(INDIRECT("'"&amp;avdeling&amp;"'!"&amp;"$A$13:$A$70"),$A65,INDIRECT("'"&amp;avdeling&amp;"'!"&amp;"H$13:H$70"))),"ARK MANGLER")</f>
        <v>ARK MANGLER</v>
      </c>
      <c r="I65" s="11" t="str">
        <f t="array" ref="I65">IFERROR(SUMPRODUCT(SUMIF(INDIRECT("'"&amp;avdeling&amp;"'!"&amp;"$A$13:$A$70"),$A65,INDIRECT("'"&amp;avdeling&amp;"'!"&amp;"I$13:I$70"))),"ARK MANGLER")</f>
        <v>ARK MANGLER</v>
      </c>
      <c r="J65" s="11" t="str">
        <f t="array" ref="J65">IFERROR(SUMPRODUCT(SUMIF(INDIRECT("'"&amp;avdeling&amp;"'!"&amp;"$A$13:$A$70"),$A65,INDIRECT("'"&amp;avdeling&amp;"'!"&amp;"J$13:J$70"))),"ARK MANGLER")</f>
        <v>ARK MANGLER</v>
      </c>
      <c r="K65" s="11" t="str">
        <f t="array" ref="K65">IFERROR(SUMPRODUCT(SUMIF(INDIRECT("'"&amp;avdeling&amp;"'!"&amp;"$A$13:$A$70"),$A65,INDIRECT("'"&amp;avdeling&amp;"'!"&amp;"K$13:K$70"))),"ARK MANGLER")</f>
        <v>ARK MANGLER</v>
      </c>
      <c r="L65" s="11" t="str">
        <f t="array" ref="L65">IFERROR(SUMPRODUCT(SUMIF(INDIRECT("'"&amp;avdeling&amp;"'!"&amp;"$A$13:$A$70"),$A65,INDIRECT("'"&amp;avdeling&amp;"'!"&amp;"L$13:L$70"))),"ARK MANGLER")</f>
        <v>ARK MANGLER</v>
      </c>
      <c r="M65" s="11" t="str">
        <f t="array" ref="M65">IFERROR(SUMPRODUCT(SUMIF(INDIRECT("'"&amp;avdeling&amp;"'!"&amp;"$A$13:$A$70"),$A65,INDIRECT("'"&amp;avdeling&amp;"'!"&amp;"M$13:M$70"))),"ARK MANGLER")</f>
        <v>ARK MANGLER</v>
      </c>
      <c r="N65" s="11" t="str">
        <f t="array" ref="N65">IFERROR(SUMPRODUCT(SUMIF(INDIRECT("'"&amp;avdeling&amp;"'!"&amp;"$A$13:$A$70"),$A65,INDIRECT("'"&amp;avdeling&amp;"'!"&amp;"N$13:N$70"))),"ARK MANGLER")</f>
        <v>ARK MANGLER</v>
      </c>
      <c r="O65" s="11" t="str">
        <f t="array" ref="O65">IFERROR(SUMPRODUCT(SUMIF(INDIRECT("'"&amp;avdeling&amp;"'!"&amp;"$A$13:$A$70"),$A65,INDIRECT("'"&amp;avdeling&amp;"'!"&amp;"O$13:O$70"))),"ARK MANGLER")</f>
        <v>ARK MANGLER</v>
      </c>
      <c r="P65" s="11" t="str">
        <f t="array" ref="P65">IFERROR(SUMPRODUCT(SUMIF(INDIRECT("'"&amp;avdeling&amp;"'!"&amp;"$A$13:$A$70"),$A65,INDIRECT("'"&amp;avdeling&amp;"'!"&amp;"P$13:P$70"))),"ARK MANGLER")</f>
        <v>ARK MANGLER</v>
      </c>
      <c r="Q65" s="11" t="str">
        <f t="array" ref="Q65">IFERROR(SUMPRODUCT(SUMIF(INDIRECT("'"&amp;avdeling&amp;"'!"&amp;"$A$13:$A$70"),$A65,INDIRECT("'"&amp;avdeling&amp;"'!"&amp;"Q$13:Q$70"))),"ARK MANGLER")</f>
        <v>ARK MANGLER</v>
      </c>
      <c r="R65" s="4"/>
      <c r="S65" s="46"/>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13" t="s">
        <v>32</v>
      </c>
      <c r="B67" s="14"/>
      <c r="C67" s="15">
        <f t="shared" ref="C67:Q67" si="4">SUM(C34:C66)</f>
        <v>0</v>
      </c>
      <c r="D67" s="15">
        <f t="shared" si="4"/>
        <v>3299703</v>
      </c>
      <c r="E67" s="16">
        <f t="shared" si="4"/>
        <v>0</v>
      </c>
      <c r="F67" s="15">
        <f t="shared" si="4"/>
        <v>0</v>
      </c>
      <c r="G67" s="15">
        <f t="shared" si="4"/>
        <v>0</v>
      </c>
      <c r="H67" s="15">
        <f t="shared" si="4"/>
        <v>0</v>
      </c>
      <c r="I67" s="15">
        <f t="shared" si="4"/>
        <v>0</v>
      </c>
      <c r="J67" s="15">
        <f t="shared" si="4"/>
        <v>0</v>
      </c>
      <c r="K67" s="15">
        <f t="shared" si="4"/>
        <v>0</v>
      </c>
      <c r="L67" s="15">
        <f t="shared" si="4"/>
        <v>0</v>
      </c>
      <c r="M67" s="15">
        <f t="shared" si="4"/>
        <v>0</v>
      </c>
      <c r="N67" s="15">
        <f t="shared" si="4"/>
        <v>0</v>
      </c>
      <c r="O67" s="15">
        <f t="shared" si="4"/>
        <v>0</v>
      </c>
      <c r="P67" s="15">
        <f t="shared" si="4"/>
        <v>0</v>
      </c>
      <c r="Q67" s="15">
        <f t="shared" si="4"/>
        <v>0</v>
      </c>
      <c r="R67" s="4"/>
      <c r="S67" s="46"/>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13" t="s">
        <v>33</v>
      </c>
      <c r="B69" s="14"/>
      <c r="C69" s="15">
        <f t="shared" ref="C69:Q69" si="5">C27+C67</f>
        <v>0</v>
      </c>
      <c r="D69" s="15">
        <f t="shared" si="5"/>
        <v>-189434</v>
      </c>
      <c r="E69" s="16">
        <f t="shared" si="5"/>
        <v>0</v>
      </c>
      <c r="F69" s="15">
        <f t="shared" si="5"/>
        <v>0</v>
      </c>
      <c r="G69" s="15">
        <f t="shared" si="5"/>
        <v>0</v>
      </c>
      <c r="H69" s="15">
        <f t="shared" si="5"/>
        <v>0</v>
      </c>
      <c r="I69" s="15">
        <f t="shared" si="5"/>
        <v>0</v>
      </c>
      <c r="J69" s="15">
        <f t="shared" si="5"/>
        <v>0</v>
      </c>
      <c r="K69" s="15">
        <f t="shared" si="5"/>
        <v>0</v>
      </c>
      <c r="L69" s="15">
        <f t="shared" si="5"/>
        <v>0</v>
      </c>
      <c r="M69" s="15">
        <f t="shared" si="5"/>
        <v>0</v>
      </c>
      <c r="N69" s="15">
        <f t="shared" si="5"/>
        <v>0</v>
      </c>
      <c r="O69" s="15">
        <f t="shared" si="5"/>
        <v>0</v>
      </c>
      <c r="P69" s="15">
        <f t="shared" si="5"/>
        <v>0</v>
      </c>
      <c r="Q69" s="15">
        <f t="shared" si="5"/>
        <v>0</v>
      </c>
      <c r="R69" s="4"/>
      <c r="S69" s="46"/>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8">
    <mergeCell ref="A1:S1"/>
    <mergeCell ref="A2:S2"/>
    <mergeCell ref="A3:S3"/>
    <mergeCell ref="A5:S5"/>
    <mergeCell ref="A27:B27"/>
    <mergeCell ref="A31:S31"/>
    <mergeCell ref="A67:B67"/>
    <mergeCell ref="A69:B69"/>
  </mergeCell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D0CECE"/>
    <pageSetUpPr/>
  </sheetPr>
  <sheetViews>
    <sheetView workbookViewId="0"/>
  </sheetViews>
  <sheetFormatPr customHeight="1" defaultColWidth="11.22" defaultRowHeight="15.0"/>
  <cols>
    <col customWidth="1" min="1" max="1" width="10.78"/>
    <col customWidth="1" min="2" max="2" width="24.78"/>
    <col customWidth="1" min="3" max="5" width="12.44"/>
    <col customWidth="1" min="6" max="17" width="10.0"/>
    <col customWidth="1" min="18" max="18" width="2.67"/>
    <col customWidth="1" min="19" max="19" width="83.33"/>
    <col customWidth="1" min="20" max="26" width="10.56"/>
  </cols>
  <sheetData>
    <row r="1" ht="15.75" customHeight="1">
      <c r="A1" s="19" t="s">
        <v>171</v>
      </c>
      <c r="B1" s="20"/>
      <c r="C1" s="20"/>
      <c r="D1" s="20"/>
      <c r="E1" s="20"/>
      <c r="F1" s="20"/>
      <c r="G1" s="20"/>
      <c r="H1" s="20"/>
      <c r="I1" s="20"/>
      <c r="J1" s="20"/>
      <c r="K1" s="20"/>
      <c r="L1" s="20"/>
      <c r="M1" s="20"/>
      <c r="N1" s="20"/>
      <c r="O1" s="20"/>
      <c r="P1" s="20"/>
      <c r="Q1" s="20"/>
      <c r="R1" s="20"/>
      <c r="S1" s="20"/>
      <c r="T1" s="4"/>
      <c r="U1" s="4"/>
      <c r="V1" s="4"/>
      <c r="W1" s="4"/>
      <c r="X1" s="4"/>
      <c r="Y1" s="4"/>
      <c r="Z1" s="4"/>
    </row>
    <row r="2" ht="15.75" customHeight="1">
      <c r="A2" s="21"/>
      <c r="T2" s="4"/>
      <c r="U2" s="4"/>
      <c r="V2" s="4"/>
      <c r="W2" s="4"/>
      <c r="X2" s="4"/>
      <c r="Y2" s="4"/>
      <c r="Z2" s="4"/>
    </row>
    <row r="3" ht="15.75" customHeight="1">
      <c r="A3" s="21"/>
      <c r="T3" s="4"/>
      <c r="U3" s="4"/>
      <c r="V3" s="4"/>
      <c r="W3" s="4"/>
      <c r="X3" s="4"/>
      <c r="Y3" s="4"/>
      <c r="Z3" s="4"/>
    </row>
    <row r="4" ht="15.75" customHeight="1">
      <c r="A4" s="47" t="str">
        <f>Forside!B4</f>
        <v>BI Athletics</v>
      </c>
      <c r="B4" s="20"/>
      <c r="C4" s="20"/>
      <c r="D4" s="20"/>
      <c r="E4" s="20"/>
      <c r="F4" s="20"/>
      <c r="G4" s="20"/>
      <c r="H4" s="20"/>
      <c r="I4" s="20"/>
      <c r="J4" s="20"/>
      <c r="K4" s="20"/>
      <c r="L4" s="20"/>
      <c r="M4" s="20"/>
      <c r="N4" s="20"/>
      <c r="O4" s="20"/>
      <c r="P4" s="20"/>
      <c r="Q4" s="20"/>
      <c r="R4" s="20"/>
      <c r="S4" s="20"/>
      <c r="T4" s="4"/>
      <c r="U4" s="4"/>
      <c r="V4" s="4"/>
      <c r="W4" s="4"/>
      <c r="X4" s="4"/>
      <c r="Y4" s="4"/>
      <c r="Z4" s="4"/>
    </row>
    <row r="5" ht="15.75" customHeight="1">
      <c r="A5" s="21"/>
      <c r="T5" s="4"/>
      <c r="U5" s="4"/>
      <c r="V5" s="4"/>
      <c r="W5" s="4"/>
      <c r="X5" s="4"/>
      <c r="Y5" s="4"/>
      <c r="Z5" s="4"/>
    </row>
    <row r="6" ht="15.75" customHeight="1">
      <c r="A6" s="21"/>
      <c r="T6" s="4"/>
      <c r="U6" s="4"/>
      <c r="V6" s="4"/>
      <c r="W6" s="4"/>
      <c r="X6" s="4"/>
      <c r="Y6" s="4"/>
      <c r="Z6" s="4"/>
    </row>
    <row r="7" ht="15.75" customHeight="1">
      <c r="A7" s="48" t="s">
        <v>162</v>
      </c>
      <c r="B7" s="2"/>
      <c r="C7" s="2"/>
      <c r="D7" s="2"/>
      <c r="E7" s="2"/>
      <c r="F7" s="2"/>
      <c r="G7" s="2"/>
      <c r="H7" s="2"/>
      <c r="I7" s="2"/>
      <c r="J7" s="2"/>
      <c r="K7" s="2"/>
      <c r="L7" s="2"/>
      <c r="M7" s="2"/>
      <c r="N7" s="2"/>
      <c r="O7" s="2"/>
      <c r="P7" s="2"/>
      <c r="Q7" s="2"/>
      <c r="R7" s="2"/>
      <c r="S7" s="2"/>
      <c r="T7" s="4"/>
      <c r="U7" s="4"/>
      <c r="V7" s="4"/>
      <c r="W7" s="4"/>
      <c r="X7" s="4"/>
      <c r="Y7" s="4"/>
      <c r="Z7" s="4"/>
    </row>
    <row r="8" ht="15.75" customHeight="1">
      <c r="A8" s="49" t="str">
        <f>MID(CELL("filename",A1),FIND("]",CELL("filename",A1))+1,255)</f>
        <v>#VALUE!</v>
      </c>
      <c r="B8" s="2"/>
      <c r="C8" s="2"/>
      <c r="D8" s="2"/>
      <c r="E8" s="2"/>
      <c r="F8" s="2"/>
      <c r="G8" s="2"/>
      <c r="H8" s="2"/>
      <c r="I8" s="2"/>
      <c r="J8" s="2"/>
      <c r="K8" s="2"/>
      <c r="L8" s="2"/>
      <c r="M8" s="2"/>
      <c r="N8" s="2"/>
      <c r="O8" s="2"/>
      <c r="P8" s="2"/>
      <c r="Q8" s="2"/>
      <c r="R8" s="2"/>
      <c r="S8" s="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5" t="s">
        <v>2</v>
      </c>
      <c r="B10" s="2"/>
      <c r="C10" s="2"/>
      <c r="D10" s="2"/>
      <c r="E10" s="2"/>
      <c r="F10" s="2"/>
      <c r="G10" s="2"/>
      <c r="H10" s="2"/>
      <c r="I10" s="2"/>
      <c r="J10" s="2"/>
      <c r="K10" s="2"/>
      <c r="L10" s="2"/>
      <c r="M10" s="2"/>
      <c r="N10" s="2"/>
      <c r="O10" s="2"/>
      <c r="P10" s="2"/>
      <c r="Q10" s="2"/>
      <c r="R10" s="2"/>
      <c r="S10" s="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6" t="s">
        <v>3</v>
      </c>
      <c r="B12" s="6" t="s">
        <v>4</v>
      </c>
      <c r="C12" s="6" t="s">
        <v>5</v>
      </c>
      <c r="D12" s="6" t="s">
        <v>6</v>
      </c>
      <c r="E12" s="7" t="s">
        <v>7</v>
      </c>
      <c r="F12" s="6" t="s">
        <v>172</v>
      </c>
      <c r="G12" s="6" t="s">
        <v>173</v>
      </c>
      <c r="H12" s="6" t="s">
        <v>174</v>
      </c>
      <c r="I12" s="6" t="s">
        <v>175</v>
      </c>
      <c r="J12" s="6" t="s">
        <v>176</v>
      </c>
      <c r="K12" s="6" t="s">
        <v>177</v>
      </c>
      <c r="L12" s="6" t="s">
        <v>178</v>
      </c>
      <c r="M12" s="6" t="s">
        <v>179</v>
      </c>
      <c r="N12" s="6" t="s">
        <v>180</v>
      </c>
      <c r="O12" s="6" t="s">
        <v>181</v>
      </c>
      <c r="P12" s="6" t="s">
        <v>182</v>
      </c>
      <c r="Q12" s="6" t="s">
        <v>183</v>
      </c>
      <c r="R12" s="45"/>
      <c r="S12" s="6" t="s">
        <v>184</v>
      </c>
      <c r="T12" s="4"/>
      <c r="U12" s="4"/>
      <c r="V12" s="4"/>
      <c r="W12" s="4"/>
      <c r="X12" s="4"/>
      <c r="Y12" s="4"/>
      <c r="Z12" s="4"/>
    </row>
    <row r="13" ht="15.75" customHeight="1">
      <c r="A13" s="8">
        <f>Kontoplan!B11</f>
        <v>3000</v>
      </c>
      <c r="B13" s="8" t="str">
        <f>Kontoplan!C11</f>
        <v>Salgsinntekter, avgiftspliktig</v>
      </c>
      <c r="C13" s="9"/>
      <c r="D13" s="9"/>
      <c r="E13" s="16">
        <f t="shared" ref="E13:E30" si="1">SUM(F13:Q13)</f>
        <v>0</v>
      </c>
      <c r="F13" s="9"/>
      <c r="G13" s="9"/>
      <c r="H13" s="9"/>
      <c r="I13" s="9"/>
      <c r="J13" s="9"/>
      <c r="K13" s="9"/>
      <c r="L13" s="9"/>
      <c r="M13" s="9"/>
      <c r="N13" s="9"/>
      <c r="O13" s="9"/>
      <c r="P13" s="9"/>
      <c r="Q13" s="9"/>
      <c r="R13" s="4"/>
      <c r="S13" s="46"/>
      <c r="T13" s="4"/>
      <c r="U13" s="4"/>
      <c r="V13" s="4"/>
      <c r="W13" s="4"/>
      <c r="X13" s="4"/>
      <c r="Y13" s="4"/>
      <c r="Z13" s="4"/>
    </row>
    <row r="14" ht="15.75" customHeight="1">
      <c r="A14" s="8">
        <f>Kontoplan!B12</f>
        <v>3009</v>
      </c>
      <c r="B14" s="8" t="str">
        <f>Kontoplan!C12</f>
        <v>Sponsorinntekt</v>
      </c>
      <c r="C14" s="9"/>
      <c r="D14" s="9"/>
      <c r="E14" s="16">
        <f t="shared" si="1"/>
        <v>0</v>
      </c>
      <c r="F14" s="9"/>
      <c r="G14" s="9"/>
      <c r="H14" s="9"/>
      <c r="I14" s="9"/>
      <c r="J14" s="9"/>
      <c r="K14" s="9"/>
      <c r="L14" s="9"/>
      <c r="M14" s="9"/>
      <c r="N14" s="9"/>
      <c r="O14" s="9"/>
      <c r="P14" s="9"/>
      <c r="Q14" s="9"/>
      <c r="R14" s="4"/>
      <c r="S14" s="46"/>
      <c r="T14" s="4"/>
      <c r="U14" s="4"/>
      <c r="V14" s="4"/>
      <c r="W14" s="4"/>
      <c r="X14" s="4"/>
      <c r="Y14" s="4"/>
      <c r="Z14" s="4"/>
    </row>
    <row r="15" ht="15.75" customHeight="1">
      <c r="A15" s="8">
        <f>Kontoplan!B13</f>
        <v>3100</v>
      </c>
      <c r="B15" s="8" t="str">
        <f>Kontoplan!C13</f>
        <v>Salgsinntekter, avgiftsfri</v>
      </c>
      <c r="C15" s="9"/>
      <c r="D15" s="9"/>
      <c r="E15" s="16">
        <f t="shared" si="1"/>
        <v>0</v>
      </c>
      <c r="F15" s="9"/>
      <c r="G15" s="9"/>
      <c r="H15" s="9"/>
      <c r="I15" s="9"/>
      <c r="J15" s="9"/>
      <c r="K15" s="9"/>
      <c r="L15" s="9"/>
      <c r="M15" s="9"/>
      <c r="N15" s="9"/>
      <c r="O15" s="9"/>
      <c r="P15" s="9"/>
      <c r="Q15" s="9"/>
      <c r="R15" s="4"/>
      <c r="S15" s="46"/>
      <c r="T15" s="4"/>
      <c r="U15" s="4"/>
      <c r="V15" s="4"/>
      <c r="W15" s="4"/>
      <c r="X15" s="4"/>
      <c r="Y15" s="4"/>
      <c r="Z15" s="4"/>
    </row>
    <row r="16" ht="15.75" customHeight="1">
      <c r="A16" s="8">
        <f>Kontoplan!B14</f>
        <v>3101</v>
      </c>
      <c r="B16" s="8" t="str">
        <f>Kontoplan!C14</f>
        <v>Dugnad</v>
      </c>
      <c r="C16" s="9"/>
      <c r="D16" s="9"/>
      <c r="E16" s="16">
        <f t="shared" si="1"/>
        <v>0</v>
      </c>
      <c r="F16" s="9"/>
      <c r="G16" s="9"/>
      <c r="H16" s="9"/>
      <c r="I16" s="9"/>
      <c r="J16" s="9"/>
      <c r="K16" s="9"/>
      <c r="L16" s="9"/>
      <c r="M16" s="9"/>
      <c r="N16" s="9"/>
      <c r="O16" s="9"/>
      <c r="P16" s="9"/>
      <c r="Q16" s="9"/>
      <c r="R16" s="4"/>
      <c r="S16" s="46"/>
      <c r="T16" s="4"/>
      <c r="U16" s="4"/>
      <c r="V16" s="4"/>
      <c r="W16" s="4"/>
      <c r="X16" s="4"/>
      <c r="Y16" s="4"/>
      <c r="Z16" s="4"/>
    </row>
    <row r="17" ht="15.75" customHeight="1">
      <c r="A17" s="8">
        <f>Kontoplan!B15</f>
        <v>3410</v>
      </c>
      <c r="B17" s="8" t="str">
        <f>Kontoplan!C15</f>
        <v>Tilskudd fra Oslo Kommune</v>
      </c>
      <c r="C17" s="9"/>
      <c r="D17" s="9"/>
      <c r="E17" s="16">
        <f t="shared" si="1"/>
        <v>0</v>
      </c>
      <c r="F17" s="9"/>
      <c r="G17" s="9"/>
      <c r="H17" s="9"/>
      <c r="I17" s="9"/>
      <c r="J17" s="9"/>
      <c r="K17" s="9"/>
      <c r="L17" s="9"/>
      <c r="M17" s="9"/>
      <c r="N17" s="9"/>
      <c r="O17" s="9"/>
      <c r="P17" s="9"/>
      <c r="Q17" s="9"/>
      <c r="R17" s="4"/>
      <c r="S17" s="46"/>
      <c r="T17" s="4"/>
      <c r="U17" s="4"/>
      <c r="V17" s="4"/>
      <c r="W17" s="4"/>
      <c r="X17" s="4"/>
      <c r="Y17" s="4"/>
      <c r="Z17" s="4"/>
    </row>
    <row r="18" ht="15.75" customHeight="1">
      <c r="A18" s="8">
        <f>Kontoplan!B16</f>
        <v>3420</v>
      </c>
      <c r="B18" s="8" t="str">
        <f>Kontoplan!C16</f>
        <v>Momskompensasjon</v>
      </c>
      <c r="C18" s="9"/>
      <c r="D18" s="9"/>
      <c r="E18" s="16">
        <f t="shared" si="1"/>
        <v>0</v>
      </c>
      <c r="F18" s="9"/>
      <c r="G18" s="9"/>
      <c r="H18" s="9"/>
      <c r="I18" s="9"/>
      <c r="J18" s="9"/>
      <c r="K18" s="9"/>
      <c r="L18" s="9"/>
      <c r="M18" s="9"/>
      <c r="N18" s="9"/>
      <c r="O18" s="9"/>
      <c r="P18" s="9"/>
      <c r="Q18" s="9"/>
      <c r="R18" s="4"/>
      <c r="S18" s="46"/>
      <c r="T18" s="4"/>
      <c r="U18" s="4"/>
      <c r="V18" s="4"/>
      <c r="W18" s="4"/>
      <c r="X18" s="4"/>
      <c r="Y18" s="4"/>
      <c r="Z18" s="4"/>
    </row>
    <row r="19" ht="15.75" customHeight="1">
      <c r="A19" s="8">
        <f>Kontoplan!B17</f>
        <v>3430</v>
      </c>
      <c r="B19" s="8" t="str">
        <f>Kontoplan!C17</f>
        <v>Grasrotandelen Norsk Tipping</v>
      </c>
      <c r="C19" s="9"/>
      <c r="D19" s="9"/>
      <c r="E19" s="16">
        <f t="shared" si="1"/>
        <v>0</v>
      </c>
      <c r="F19" s="9"/>
      <c r="G19" s="9"/>
      <c r="H19" s="9"/>
      <c r="I19" s="9"/>
      <c r="J19" s="9"/>
      <c r="K19" s="9"/>
      <c r="L19" s="9"/>
      <c r="M19" s="9"/>
      <c r="N19" s="9"/>
      <c r="O19" s="9"/>
      <c r="P19" s="9"/>
      <c r="Q19" s="9"/>
      <c r="R19" s="4"/>
      <c r="S19" s="46"/>
      <c r="T19" s="4"/>
      <c r="U19" s="4"/>
      <c r="V19" s="4"/>
      <c r="W19" s="4"/>
      <c r="X19" s="4"/>
      <c r="Y19" s="4"/>
      <c r="Z19" s="4"/>
    </row>
    <row r="20" ht="15.75" customHeight="1">
      <c r="A20" s="8">
        <f>Kontoplan!B18</f>
        <v>3900</v>
      </c>
      <c r="B20" s="8" t="str">
        <f>Kontoplan!C18</f>
        <v>Annen driftsrelatert inntekt</v>
      </c>
      <c r="C20" s="9"/>
      <c r="D20" s="9"/>
      <c r="E20" s="16">
        <f t="shared" si="1"/>
        <v>0</v>
      </c>
      <c r="F20" s="9"/>
      <c r="G20" s="9"/>
      <c r="H20" s="9"/>
      <c r="I20" s="9"/>
      <c r="J20" s="9"/>
      <c r="K20" s="9"/>
      <c r="L20" s="9"/>
      <c r="M20" s="9"/>
      <c r="N20" s="9"/>
      <c r="O20" s="9"/>
      <c r="P20" s="9"/>
      <c r="Q20" s="9"/>
      <c r="R20" s="4"/>
      <c r="S20" s="46"/>
      <c r="T20" s="4"/>
      <c r="U20" s="4"/>
      <c r="V20" s="4"/>
      <c r="W20" s="4"/>
      <c r="X20" s="4"/>
      <c r="Y20" s="4"/>
      <c r="Z20" s="4"/>
    </row>
    <row r="21" ht="15.75" customHeight="1">
      <c r="A21" s="8">
        <f>Kontoplan!B19</f>
        <v>3901</v>
      </c>
      <c r="B21" s="8" t="str">
        <f>Kontoplan!C19</f>
        <v>Internstøtte BI Athletics</v>
      </c>
      <c r="C21" s="9"/>
      <c r="D21" s="9"/>
      <c r="E21" s="16">
        <f t="shared" si="1"/>
        <v>0</v>
      </c>
      <c r="F21" s="9"/>
      <c r="G21" s="9"/>
      <c r="H21" s="9"/>
      <c r="I21" s="9"/>
      <c r="J21" s="9"/>
      <c r="K21" s="9"/>
      <c r="L21" s="9"/>
      <c r="M21" s="9"/>
      <c r="N21" s="9"/>
      <c r="O21" s="9"/>
      <c r="P21" s="9"/>
      <c r="Q21" s="9"/>
      <c r="R21" s="4"/>
      <c r="S21" s="46"/>
      <c r="T21" s="4"/>
      <c r="U21" s="4"/>
      <c r="V21" s="4"/>
      <c r="W21" s="4"/>
      <c r="X21" s="4"/>
      <c r="Y21" s="4"/>
      <c r="Z21" s="4"/>
    </row>
    <row r="22" ht="15.75" customHeight="1">
      <c r="A22" s="8">
        <f>Kontoplan!B20</f>
        <v>3920</v>
      </c>
      <c r="B22" s="8" t="str">
        <f>Kontoplan!C20</f>
        <v>Medlemskontingent</v>
      </c>
      <c r="C22" s="9"/>
      <c r="D22" s="9"/>
      <c r="E22" s="16">
        <f t="shared" si="1"/>
        <v>0</v>
      </c>
      <c r="F22" s="9"/>
      <c r="G22" s="9"/>
      <c r="H22" s="9"/>
      <c r="I22" s="9"/>
      <c r="J22" s="9"/>
      <c r="K22" s="9"/>
      <c r="L22" s="9"/>
      <c r="M22" s="9"/>
      <c r="N22" s="9"/>
      <c r="O22" s="9"/>
      <c r="P22" s="9"/>
      <c r="Q22" s="9"/>
      <c r="R22" s="4"/>
      <c r="S22" s="46"/>
      <c r="T22" s="4"/>
      <c r="U22" s="4"/>
      <c r="V22" s="4"/>
      <c r="W22" s="4"/>
      <c r="X22" s="4"/>
      <c r="Y22" s="4"/>
      <c r="Z22" s="4"/>
    </row>
    <row r="23" ht="15.75" customHeight="1">
      <c r="A23" s="8">
        <f>Kontoplan!B21</f>
        <v>3921</v>
      </c>
      <c r="B23" s="8" t="str">
        <f>Kontoplan!C21</f>
        <v>Gruppeavgift</v>
      </c>
      <c r="C23" s="9"/>
      <c r="D23" s="9"/>
      <c r="E23" s="16">
        <f t="shared" si="1"/>
        <v>0</v>
      </c>
      <c r="F23" s="9"/>
      <c r="G23" s="9"/>
      <c r="H23" s="9"/>
      <c r="I23" s="9"/>
      <c r="J23" s="9"/>
      <c r="K23" s="9"/>
      <c r="L23" s="9"/>
      <c r="M23" s="9"/>
      <c r="N23" s="9"/>
      <c r="O23" s="9"/>
      <c r="P23" s="9"/>
      <c r="Q23" s="9"/>
      <c r="R23" s="4"/>
      <c r="S23" s="46"/>
      <c r="T23" s="4"/>
      <c r="U23" s="4"/>
      <c r="V23" s="4"/>
      <c r="W23" s="4"/>
      <c r="X23" s="4"/>
      <c r="Y23" s="4"/>
      <c r="Z23" s="4"/>
    </row>
    <row r="24" ht="15.75" customHeight="1">
      <c r="A24" s="8">
        <f>Kontoplan!B22</f>
        <v>3930</v>
      </c>
      <c r="B24" s="8" t="str">
        <f>Kontoplan!C22</f>
        <v>Treningsavgift</v>
      </c>
      <c r="C24" s="9"/>
      <c r="D24" s="9"/>
      <c r="E24" s="16">
        <f t="shared" si="1"/>
        <v>0</v>
      </c>
      <c r="F24" s="9"/>
      <c r="G24" s="9"/>
      <c r="H24" s="9"/>
      <c r="I24" s="9"/>
      <c r="J24" s="9"/>
      <c r="K24" s="9"/>
      <c r="L24" s="9"/>
      <c r="M24" s="9"/>
      <c r="N24" s="9"/>
      <c r="O24" s="9"/>
      <c r="P24" s="9"/>
      <c r="Q24" s="9"/>
      <c r="R24" s="4"/>
      <c r="S24" s="46"/>
      <c r="T24" s="4"/>
      <c r="U24" s="4"/>
      <c r="V24" s="4"/>
      <c r="W24" s="4"/>
      <c r="X24" s="4"/>
      <c r="Y24" s="4"/>
      <c r="Z24" s="4"/>
    </row>
    <row r="25" ht="15.75" customHeight="1">
      <c r="A25" s="8">
        <f>Kontoplan!B23</f>
        <v>3990</v>
      </c>
      <c r="B25" s="8" t="str">
        <f>Kontoplan!C23</f>
        <v>Kontingent fra BI-studenter</v>
      </c>
      <c r="C25" s="9"/>
      <c r="D25" s="9"/>
      <c r="E25" s="16">
        <f t="shared" si="1"/>
        <v>0</v>
      </c>
      <c r="F25" s="9"/>
      <c r="G25" s="9"/>
      <c r="H25" s="9"/>
      <c r="I25" s="9"/>
      <c r="J25" s="9"/>
      <c r="K25" s="9"/>
      <c r="L25" s="9"/>
      <c r="M25" s="9"/>
      <c r="N25" s="9"/>
      <c r="O25" s="9"/>
      <c r="P25" s="9"/>
      <c r="Q25" s="9"/>
      <c r="R25" s="4"/>
      <c r="S25" s="46"/>
      <c r="T25" s="4"/>
      <c r="U25" s="4"/>
      <c r="V25" s="4"/>
      <c r="W25" s="4"/>
      <c r="X25" s="4"/>
      <c r="Y25" s="4"/>
      <c r="Z25" s="4"/>
    </row>
    <row r="26" ht="15.75" customHeight="1">
      <c r="A26" s="8">
        <f>Kontoplan!B24</f>
        <v>3991</v>
      </c>
      <c r="B26" s="8" t="str">
        <f>Kontoplan!C24</f>
        <v>Støtte fra BISO</v>
      </c>
      <c r="C26" s="9"/>
      <c r="D26" s="9"/>
      <c r="E26" s="16">
        <f t="shared" si="1"/>
        <v>0</v>
      </c>
      <c r="F26" s="9"/>
      <c r="G26" s="9"/>
      <c r="H26" s="9"/>
      <c r="I26" s="9"/>
      <c r="J26" s="9"/>
      <c r="K26" s="9"/>
      <c r="L26" s="9"/>
      <c r="M26" s="9"/>
      <c r="N26" s="9"/>
      <c r="O26" s="9"/>
      <c r="P26" s="9"/>
      <c r="Q26" s="9"/>
      <c r="R26" s="4"/>
      <c r="S26" s="46"/>
      <c r="T26" s="4"/>
      <c r="U26" s="4"/>
      <c r="V26" s="4"/>
      <c r="W26" s="4"/>
      <c r="X26" s="4"/>
      <c r="Y26" s="4"/>
      <c r="Z26" s="4"/>
    </row>
    <row r="27" ht="15.75" customHeight="1">
      <c r="A27" s="8">
        <f>Kontoplan!B25</f>
        <v>3992</v>
      </c>
      <c r="B27" s="8" t="str">
        <f>Kontoplan!C25</f>
        <v>Støtte fra BI</v>
      </c>
      <c r="C27" s="9"/>
      <c r="D27" s="9"/>
      <c r="E27" s="16">
        <f t="shared" si="1"/>
        <v>0</v>
      </c>
      <c r="F27" s="9"/>
      <c r="G27" s="9"/>
      <c r="H27" s="9"/>
      <c r="I27" s="9"/>
      <c r="J27" s="9"/>
      <c r="K27" s="9"/>
      <c r="L27" s="9"/>
      <c r="M27" s="9"/>
      <c r="N27" s="9"/>
      <c r="O27" s="9"/>
      <c r="P27" s="9"/>
      <c r="Q27" s="9"/>
      <c r="R27" s="4"/>
      <c r="S27" s="46"/>
      <c r="T27" s="4"/>
      <c r="U27" s="4"/>
      <c r="V27" s="4"/>
      <c r="W27" s="4"/>
      <c r="X27" s="4"/>
      <c r="Y27" s="4"/>
      <c r="Z27" s="4"/>
    </row>
    <row r="28" ht="15.75" customHeight="1">
      <c r="A28" s="8">
        <f>Kontoplan!B26</f>
        <v>3993</v>
      </c>
      <c r="B28" s="8" t="str">
        <f>Kontoplan!C26</f>
        <v>Støtte fra Velferdstinget</v>
      </c>
      <c r="C28" s="9"/>
      <c r="D28" s="9"/>
      <c r="E28" s="16">
        <f t="shared" si="1"/>
        <v>0</v>
      </c>
      <c r="F28" s="9"/>
      <c r="G28" s="9"/>
      <c r="H28" s="9"/>
      <c r="I28" s="9"/>
      <c r="J28" s="9"/>
      <c r="K28" s="9"/>
      <c r="L28" s="9"/>
      <c r="M28" s="9"/>
      <c r="N28" s="9"/>
      <c r="O28" s="9"/>
      <c r="P28" s="9"/>
      <c r="Q28" s="9"/>
      <c r="R28" s="4"/>
      <c r="S28" s="46"/>
      <c r="T28" s="4"/>
      <c r="U28" s="4"/>
      <c r="V28" s="4"/>
      <c r="W28" s="4"/>
      <c r="X28" s="4"/>
      <c r="Y28" s="4"/>
      <c r="Z28" s="4"/>
    </row>
    <row r="29" ht="15.75" customHeight="1">
      <c r="A29" s="8">
        <f>Kontoplan!B27</f>
        <v>3994</v>
      </c>
      <c r="B29" s="8" t="str">
        <f>Kontoplan!C27</f>
        <v>Støtte fra NSI</v>
      </c>
      <c r="C29" s="9"/>
      <c r="D29" s="9"/>
      <c r="E29" s="16">
        <f t="shared" si="1"/>
        <v>0</v>
      </c>
      <c r="F29" s="9"/>
      <c r="G29" s="9"/>
      <c r="H29" s="9"/>
      <c r="I29" s="9"/>
      <c r="J29" s="9"/>
      <c r="K29" s="9"/>
      <c r="L29" s="9"/>
      <c r="M29" s="9"/>
      <c r="N29" s="9"/>
      <c r="O29" s="9"/>
      <c r="P29" s="9"/>
      <c r="Q29" s="9"/>
      <c r="R29" s="4"/>
      <c r="S29" s="46"/>
      <c r="T29" s="4"/>
      <c r="U29" s="4"/>
      <c r="V29" s="4"/>
      <c r="W29" s="4"/>
      <c r="X29" s="4"/>
      <c r="Y29" s="4"/>
      <c r="Z29" s="4"/>
    </row>
    <row r="30" ht="15.75" customHeight="1">
      <c r="A30" s="8">
        <f>Kontoplan!B28</f>
        <v>3995</v>
      </c>
      <c r="B30" s="8" t="str">
        <f>Kontoplan!C28</f>
        <v>Annen støtte</v>
      </c>
      <c r="C30" s="9"/>
      <c r="D30" s="9"/>
      <c r="E30" s="16">
        <f t="shared" si="1"/>
        <v>0</v>
      </c>
      <c r="F30" s="9"/>
      <c r="G30" s="9"/>
      <c r="H30" s="9"/>
      <c r="I30" s="9"/>
      <c r="J30" s="9"/>
      <c r="K30" s="9"/>
      <c r="L30" s="9"/>
      <c r="M30" s="9"/>
      <c r="N30" s="9"/>
      <c r="O30" s="9"/>
      <c r="P30" s="9"/>
      <c r="Q30" s="9"/>
      <c r="R30" s="4"/>
      <c r="S30" s="46"/>
      <c r="T30" s="4"/>
      <c r="U30" s="4"/>
      <c r="V30" s="4"/>
      <c r="W30" s="4"/>
      <c r="X30" s="4"/>
      <c r="Y30" s="4"/>
      <c r="Z30" s="4"/>
    </row>
    <row r="31" ht="15.75" customHeight="1">
      <c r="A31" s="4"/>
      <c r="B31" s="4"/>
      <c r="C31" s="12"/>
      <c r="D31" s="12"/>
      <c r="E31" s="12"/>
      <c r="F31" s="12"/>
      <c r="G31" s="12"/>
      <c r="H31" s="12"/>
      <c r="I31" s="12"/>
      <c r="J31" s="12"/>
      <c r="K31" s="12"/>
      <c r="L31" s="12"/>
      <c r="M31" s="12"/>
      <c r="N31" s="12"/>
      <c r="O31" s="12"/>
      <c r="P31" s="12"/>
      <c r="Q31" s="12"/>
      <c r="R31" s="4"/>
      <c r="S31" s="4"/>
      <c r="T31" s="4"/>
      <c r="U31" s="4"/>
      <c r="V31" s="4"/>
      <c r="W31" s="4"/>
      <c r="X31" s="4"/>
      <c r="Y31" s="4"/>
      <c r="Z31" s="4"/>
    </row>
    <row r="32" ht="15.75" customHeight="1">
      <c r="A32" s="13" t="s">
        <v>30</v>
      </c>
      <c r="B32" s="14"/>
      <c r="C32" s="15">
        <f t="shared" ref="C32:Q32" si="2">SUM(C13:C31)</f>
        <v>0</v>
      </c>
      <c r="D32" s="15">
        <f t="shared" si="2"/>
        <v>0</v>
      </c>
      <c r="E32" s="16">
        <f t="shared" si="2"/>
        <v>0</v>
      </c>
      <c r="F32" s="15">
        <f t="shared" si="2"/>
        <v>0</v>
      </c>
      <c r="G32" s="15">
        <f t="shared" si="2"/>
        <v>0</v>
      </c>
      <c r="H32" s="15">
        <f t="shared" si="2"/>
        <v>0</v>
      </c>
      <c r="I32" s="15">
        <f t="shared" si="2"/>
        <v>0</v>
      </c>
      <c r="J32" s="15">
        <f t="shared" si="2"/>
        <v>0</v>
      </c>
      <c r="K32" s="15">
        <f t="shared" si="2"/>
        <v>0</v>
      </c>
      <c r="L32" s="15">
        <f t="shared" si="2"/>
        <v>0</v>
      </c>
      <c r="M32" s="15">
        <f t="shared" si="2"/>
        <v>0</v>
      </c>
      <c r="N32" s="15">
        <f t="shared" si="2"/>
        <v>0</v>
      </c>
      <c r="O32" s="15">
        <f t="shared" si="2"/>
        <v>0</v>
      </c>
      <c r="P32" s="15">
        <f t="shared" si="2"/>
        <v>0</v>
      </c>
      <c r="Q32" s="15">
        <f t="shared" si="2"/>
        <v>0</v>
      </c>
      <c r="R32" s="4"/>
      <c r="S32" s="46"/>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5" t="s">
        <v>31</v>
      </c>
      <c r="B36" s="2"/>
      <c r="C36" s="2"/>
      <c r="D36" s="2"/>
      <c r="E36" s="2"/>
      <c r="F36" s="2"/>
      <c r="G36" s="2"/>
      <c r="H36" s="2"/>
      <c r="I36" s="2"/>
      <c r="J36" s="2"/>
      <c r="K36" s="2"/>
      <c r="L36" s="2"/>
      <c r="M36" s="2"/>
      <c r="N36" s="2"/>
      <c r="O36" s="2"/>
      <c r="P36" s="2"/>
      <c r="Q36" s="2"/>
      <c r="R36" s="2"/>
      <c r="S36" s="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6" t="s">
        <v>3</v>
      </c>
      <c r="B38" s="6" t="s">
        <v>4</v>
      </c>
      <c r="C38" s="6" t="s">
        <v>5</v>
      </c>
      <c r="D38" s="6" t="s">
        <v>6</v>
      </c>
      <c r="E38" s="7" t="s">
        <v>7</v>
      </c>
      <c r="F38" s="6" t="s">
        <v>172</v>
      </c>
      <c r="G38" s="6" t="s">
        <v>173</v>
      </c>
      <c r="H38" s="6" t="s">
        <v>174</v>
      </c>
      <c r="I38" s="6" t="s">
        <v>175</v>
      </c>
      <c r="J38" s="6" t="s">
        <v>176</v>
      </c>
      <c r="K38" s="6" t="s">
        <v>177</v>
      </c>
      <c r="L38" s="6" t="s">
        <v>178</v>
      </c>
      <c r="M38" s="6" t="s">
        <v>179</v>
      </c>
      <c r="N38" s="6" t="s">
        <v>180</v>
      </c>
      <c r="O38" s="6" t="s">
        <v>181</v>
      </c>
      <c r="P38" s="6" t="s">
        <v>182</v>
      </c>
      <c r="Q38" s="6" t="s">
        <v>183</v>
      </c>
      <c r="R38" s="45"/>
      <c r="S38" s="6" t="s">
        <v>184</v>
      </c>
      <c r="T38" s="4"/>
      <c r="U38" s="4"/>
      <c r="V38" s="4"/>
      <c r="W38" s="4"/>
      <c r="X38" s="4"/>
      <c r="Y38" s="4"/>
      <c r="Z38" s="4"/>
    </row>
    <row r="39" ht="15.75" customHeight="1">
      <c r="A39" s="8">
        <f>Kontoplan!B29</f>
        <v>5910</v>
      </c>
      <c r="B39" s="8" t="str">
        <f>Kontoplan!C29</f>
        <v>Lunsjkort</v>
      </c>
      <c r="C39" s="9"/>
      <c r="D39" s="9"/>
      <c r="E39" s="16">
        <f t="shared" ref="E39:E70" si="3">SUM(F39:Q39)</f>
        <v>0</v>
      </c>
      <c r="F39" s="9"/>
      <c r="G39" s="9"/>
      <c r="H39" s="9"/>
      <c r="I39" s="9"/>
      <c r="J39" s="9"/>
      <c r="K39" s="9"/>
      <c r="L39" s="9"/>
      <c r="M39" s="9"/>
      <c r="N39" s="9"/>
      <c r="O39" s="9"/>
      <c r="P39" s="9"/>
      <c r="Q39" s="9"/>
      <c r="R39" s="4"/>
      <c r="S39" s="46"/>
      <c r="T39" s="4"/>
      <c r="U39" s="4"/>
      <c r="V39" s="4"/>
      <c r="W39" s="4"/>
      <c r="X39" s="4"/>
      <c r="Y39" s="4"/>
      <c r="Z39" s="4"/>
    </row>
    <row r="40" ht="15.75" customHeight="1">
      <c r="A40" s="8">
        <f>Kontoplan!B30</f>
        <v>5995</v>
      </c>
      <c r="B40" s="8" t="str">
        <f>Kontoplan!C30</f>
        <v>Styrekostnader</v>
      </c>
      <c r="C40" s="9"/>
      <c r="D40" s="9"/>
      <c r="E40" s="16">
        <f t="shared" si="3"/>
        <v>0</v>
      </c>
      <c r="F40" s="9"/>
      <c r="G40" s="9"/>
      <c r="H40" s="9"/>
      <c r="I40" s="9"/>
      <c r="J40" s="9"/>
      <c r="K40" s="9"/>
      <c r="L40" s="9"/>
      <c r="M40" s="9"/>
      <c r="N40" s="9"/>
      <c r="O40" s="9"/>
      <c r="P40" s="9"/>
      <c r="Q40" s="9"/>
      <c r="R40" s="4"/>
      <c r="S40" s="46"/>
      <c r="T40" s="4"/>
      <c r="U40" s="4"/>
      <c r="V40" s="4"/>
      <c r="W40" s="4"/>
      <c r="X40" s="4"/>
      <c r="Y40" s="4"/>
      <c r="Z40" s="4"/>
    </row>
    <row r="41" ht="15.75" customHeight="1">
      <c r="A41" s="8">
        <f>Kontoplan!B31</f>
        <v>6480</v>
      </c>
      <c r="B41" s="8" t="str">
        <f>Kontoplan!C31</f>
        <v>Leiekostnad idrett</v>
      </c>
      <c r="C41" s="9"/>
      <c r="D41" s="9"/>
      <c r="E41" s="16">
        <f t="shared" si="3"/>
        <v>0</v>
      </c>
      <c r="F41" s="9"/>
      <c r="G41" s="9"/>
      <c r="H41" s="9"/>
      <c r="I41" s="9"/>
      <c r="J41" s="9"/>
      <c r="K41" s="9"/>
      <c r="L41" s="9"/>
      <c r="M41" s="9"/>
      <c r="N41" s="9"/>
      <c r="O41" s="9"/>
      <c r="P41" s="9"/>
      <c r="Q41" s="9"/>
      <c r="R41" s="4"/>
      <c r="S41" s="46"/>
      <c r="T41" s="4"/>
      <c r="U41" s="4"/>
      <c r="V41" s="4"/>
      <c r="W41" s="4"/>
      <c r="X41" s="4"/>
      <c r="Y41" s="4"/>
      <c r="Z41" s="4"/>
    </row>
    <row r="42" ht="15.75" customHeight="1">
      <c r="A42" s="8">
        <f>Kontoplan!B32</f>
        <v>6490</v>
      </c>
      <c r="B42" s="8" t="str">
        <f>Kontoplan!C32</f>
        <v>Leiekostnad annen</v>
      </c>
      <c r="C42" s="9"/>
      <c r="D42" s="9"/>
      <c r="E42" s="16">
        <f t="shared" si="3"/>
        <v>0</v>
      </c>
      <c r="F42" s="9"/>
      <c r="G42" s="9"/>
      <c r="H42" s="9"/>
      <c r="I42" s="9"/>
      <c r="J42" s="9"/>
      <c r="K42" s="9"/>
      <c r="L42" s="9"/>
      <c r="M42" s="9"/>
      <c r="N42" s="9"/>
      <c r="O42" s="9"/>
      <c r="P42" s="9"/>
      <c r="Q42" s="9"/>
      <c r="R42" s="4"/>
      <c r="S42" s="46"/>
      <c r="T42" s="4"/>
      <c r="U42" s="4"/>
      <c r="V42" s="4"/>
      <c r="W42" s="4"/>
      <c r="X42" s="4"/>
      <c r="Y42" s="4"/>
      <c r="Z42" s="4"/>
    </row>
    <row r="43" ht="15.75" customHeight="1">
      <c r="A43" s="8">
        <f>Kontoplan!B33</f>
        <v>6540</v>
      </c>
      <c r="B43" s="8" t="str">
        <f>Kontoplan!C33</f>
        <v>Idrettsutstyr</v>
      </c>
      <c r="C43" s="9"/>
      <c r="D43" s="9"/>
      <c r="E43" s="16">
        <f t="shared" si="3"/>
        <v>0</v>
      </c>
      <c r="F43" s="9"/>
      <c r="G43" s="9"/>
      <c r="H43" s="9"/>
      <c r="I43" s="9"/>
      <c r="J43" s="9"/>
      <c r="K43" s="9"/>
      <c r="L43" s="9"/>
      <c r="M43" s="9"/>
      <c r="N43" s="9"/>
      <c r="O43" s="9"/>
      <c r="P43" s="9"/>
      <c r="Q43" s="9"/>
      <c r="R43" s="4"/>
      <c r="S43" s="46"/>
      <c r="T43" s="4"/>
      <c r="U43" s="4"/>
      <c r="V43" s="4"/>
      <c r="W43" s="4"/>
      <c r="X43" s="4"/>
      <c r="Y43" s="4"/>
      <c r="Z43" s="4"/>
    </row>
    <row r="44" ht="15.75" customHeight="1">
      <c r="A44" s="8">
        <f>Kontoplan!B34</f>
        <v>6550</v>
      </c>
      <c r="B44" s="8" t="str">
        <f>Kontoplan!C34</f>
        <v>Driftsmateriale</v>
      </c>
      <c r="C44" s="9"/>
      <c r="D44" s="9"/>
      <c r="E44" s="16">
        <f t="shared" si="3"/>
        <v>0</v>
      </c>
      <c r="F44" s="9"/>
      <c r="G44" s="9"/>
      <c r="H44" s="9"/>
      <c r="I44" s="9"/>
      <c r="J44" s="9"/>
      <c r="K44" s="9"/>
      <c r="L44" s="9"/>
      <c r="M44" s="9"/>
      <c r="N44" s="9"/>
      <c r="O44" s="9"/>
      <c r="P44" s="9"/>
      <c r="Q44" s="9"/>
      <c r="R44" s="4"/>
      <c r="S44" s="46"/>
      <c r="T44" s="4"/>
      <c r="U44" s="4"/>
      <c r="V44" s="4"/>
      <c r="W44" s="4"/>
      <c r="X44" s="4"/>
      <c r="Y44" s="4"/>
      <c r="Z44" s="4"/>
    </row>
    <row r="45" ht="15.75" customHeight="1">
      <c r="A45" s="8">
        <f>Kontoplan!B35</f>
        <v>6555</v>
      </c>
      <c r="B45" s="8" t="str">
        <f>Kontoplan!C35</f>
        <v>Andre driftskostnader</v>
      </c>
      <c r="C45" s="9"/>
      <c r="D45" s="9"/>
      <c r="E45" s="16">
        <f t="shared" si="3"/>
        <v>0</v>
      </c>
      <c r="F45" s="9"/>
      <c r="G45" s="9"/>
      <c r="H45" s="9"/>
      <c r="I45" s="9"/>
      <c r="J45" s="9"/>
      <c r="K45" s="9"/>
      <c r="L45" s="9"/>
      <c r="M45" s="9"/>
      <c r="N45" s="9"/>
      <c r="O45" s="9"/>
      <c r="P45" s="9"/>
      <c r="Q45" s="9"/>
      <c r="R45" s="4"/>
      <c r="S45" s="46"/>
      <c r="T45" s="4"/>
      <c r="U45" s="4"/>
      <c r="V45" s="4"/>
      <c r="W45" s="4"/>
      <c r="X45" s="4"/>
      <c r="Y45" s="4"/>
      <c r="Z45" s="4"/>
    </row>
    <row r="46" ht="15.75" customHeight="1">
      <c r="A46" s="8">
        <f>Kontoplan!B36</f>
        <v>6571</v>
      </c>
      <c r="B46" s="8" t="str">
        <f>Kontoplan!C36</f>
        <v>Drakter</v>
      </c>
      <c r="C46" s="9"/>
      <c r="D46" s="9"/>
      <c r="E46" s="16">
        <f t="shared" si="3"/>
        <v>0</v>
      </c>
      <c r="F46" s="9"/>
      <c r="G46" s="9"/>
      <c r="H46" s="9"/>
      <c r="I46" s="9"/>
      <c r="J46" s="9"/>
      <c r="K46" s="9"/>
      <c r="L46" s="9"/>
      <c r="M46" s="9"/>
      <c r="N46" s="9"/>
      <c r="O46" s="9"/>
      <c r="P46" s="9"/>
      <c r="Q46" s="9"/>
      <c r="R46" s="4"/>
      <c r="S46" s="46"/>
      <c r="T46" s="4"/>
      <c r="U46" s="4"/>
      <c r="V46" s="4"/>
      <c r="W46" s="4"/>
      <c r="X46" s="4"/>
      <c r="Y46" s="4"/>
      <c r="Z46" s="4"/>
    </row>
    <row r="47" ht="15.75" customHeight="1">
      <c r="A47" s="8">
        <f>Kontoplan!B37</f>
        <v>6572</v>
      </c>
      <c r="B47" s="8" t="str">
        <f>Kontoplan!C37</f>
        <v>Annet klær</v>
      </c>
      <c r="C47" s="9"/>
      <c r="D47" s="9"/>
      <c r="E47" s="16">
        <f t="shared" si="3"/>
        <v>0</v>
      </c>
      <c r="F47" s="9"/>
      <c r="G47" s="9"/>
      <c r="H47" s="9"/>
      <c r="I47" s="9"/>
      <c r="J47" s="9"/>
      <c r="K47" s="9"/>
      <c r="L47" s="9"/>
      <c r="M47" s="9"/>
      <c r="N47" s="9"/>
      <c r="O47" s="9"/>
      <c r="P47" s="9"/>
      <c r="Q47" s="9"/>
      <c r="R47" s="4"/>
      <c r="S47" s="46"/>
      <c r="T47" s="4"/>
      <c r="U47" s="4"/>
      <c r="V47" s="4"/>
      <c r="W47" s="4"/>
      <c r="X47" s="4"/>
      <c r="Y47" s="4"/>
      <c r="Z47" s="4"/>
    </row>
    <row r="48" ht="15.75" customHeight="1">
      <c r="A48" s="8">
        <f>Kontoplan!B38</f>
        <v>6620</v>
      </c>
      <c r="B48" s="8" t="str">
        <f>Kontoplan!C38</f>
        <v>Reparasjon og vedlikehold</v>
      </c>
      <c r="C48" s="9"/>
      <c r="D48" s="9"/>
      <c r="E48" s="16">
        <f t="shared" si="3"/>
        <v>0</v>
      </c>
      <c r="F48" s="9"/>
      <c r="G48" s="9"/>
      <c r="H48" s="9"/>
      <c r="I48" s="9"/>
      <c r="J48" s="9"/>
      <c r="K48" s="9"/>
      <c r="L48" s="9"/>
      <c r="M48" s="9"/>
      <c r="N48" s="9"/>
      <c r="O48" s="9"/>
      <c r="P48" s="9"/>
      <c r="Q48" s="9"/>
      <c r="R48" s="4"/>
      <c r="S48" s="46"/>
      <c r="T48" s="4"/>
      <c r="U48" s="4"/>
      <c r="V48" s="4"/>
      <c r="W48" s="4"/>
      <c r="X48" s="4"/>
      <c r="Y48" s="4"/>
      <c r="Z48" s="4"/>
    </row>
    <row r="49" ht="15.75" customHeight="1">
      <c r="A49" s="8">
        <f>Kontoplan!B39</f>
        <v>6705</v>
      </c>
      <c r="B49" s="8" t="str">
        <f>Kontoplan!C39</f>
        <v>Regnskapshonorar</v>
      </c>
      <c r="C49" s="9"/>
      <c r="D49" s="9"/>
      <c r="E49" s="16">
        <f t="shared" si="3"/>
        <v>0</v>
      </c>
      <c r="F49" s="9"/>
      <c r="G49" s="9"/>
      <c r="H49" s="9"/>
      <c r="I49" s="9"/>
      <c r="J49" s="9"/>
      <c r="K49" s="9"/>
      <c r="L49" s="9"/>
      <c r="M49" s="9"/>
      <c r="N49" s="9"/>
      <c r="O49" s="9"/>
      <c r="P49" s="9"/>
      <c r="Q49" s="9"/>
      <c r="R49" s="4"/>
      <c r="S49" s="46"/>
      <c r="T49" s="4"/>
      <c r="U49" s="4"/>
      <c r="V49" s="4"/>
      <c r="W49" s="4"/>
      <c r="X49" s="4"/>
      <c r="Y49" s="4"/>
      <c r="Z49" s="4"/>
    </row>
    <row r="50" ht="15.75" customHeight="1">
      <c r="A50" s="8">
        <f>Kontoplan!B40</f>
        <v>6710</v>
      </c>
      <c r="B50" s="8" t="str">
        <f>Kontoplan!C40</f>
        <v>Dommerhonorar</v>
      </c>
      <c r="C50" s="9"/>
      <c r="D50" s="9"/>
      <c r="E50" s="16">
        <f t="shared" si="3"/>
        <v>0</v>
      </c>
      <c r="F50" s="9"/>
      <c r="G50" s="9"/>
      <c r="H50" s="9"/>
      <c r="I50" s="9"/>
      <c r="J50" s="9"/>
      <c r="K50" s="9"/>
      <c r="L50" s="9"/>
      <c r="M50" s="9"/>
      <c r="N50" s="9"/>
      <c r="O50" s="9"/>
      <c r="P50" s="9"/>
      <c r="Q50" s="9"/>
      <c r="R50" s="4"/>
      <c r="S50" s="46"/>
      <c r="T50" s="4"/>
      <c r="U50" s="4"/>
      <c r="V50" s="4"/>
      <c r="W50" s="4"/>
      <c r="X50" s="4"/>
      <c r="Y50" s="4"/>
      <c r="Z50" s="4"/>
    </row>
    <row r="51" ht="15.75" customHeight="1">
      <c r="A51" s="8">
        <f>Kontoplan!B41</f>
        <v>6711</v>
      </c>
      <c r="B51" s="8" t="str">
        <f>Kontoplan!C41</f>
        <v>Trenerhonorar</v>
      </c>
      <c r="C51" s="9"/>
      <c r="D51" s="9"/>
      <c r="E51" s="16">
        <f t="shared" si="3"/>
        <v>0</v>
      </c>
      <c r="F51" s="9"/>
      <c r="G51" s="9"/>
      <c r="H51" s="9"/>
      <c r="I51" s="9"/>
      <c r="J51" s="9"/>
      <c r="K51" s="9"/>
      <c r="L51" s="9"/>
      <c r="M51" s="9"/>
      <c r="N51" s="9"/>
      <c r="O51" s="9"/>
      <c r="P51" s="9"/>
      <c r="Q51" s="9"/>
      <c r="R51" s="4"/>
      <c r="S51" s="46"/>
      <c r="T51" s="4"/>
      <c r="U51" s="4"/>
      <c r="V51" s="4"/>
      <c r="W51" s="4"/>
      <c r="X51" s="4"/>
      <c r="Y51" s="4"/>
      <c r="Z51" s="4"/>
    </row>
    <row r="52" ht="15.75" customHeight="1">
      <c r="A52" s="8">
        <f>Kontoplan!B42</f>
        <v>6800</v>
      </c>
      <c r="B52" s="8" t="str">
        <f>Kontoplan!C42</f>
        <v>Kontorrekvisita</v>
      </c>
      <c r="C52" s="9"/>
      <c r="D52" s="9"/>
      <c r="E52" s="16">
        <f t="shared" si="3"/>
        <v>0</v>
      </c>
      <c r="F52" s="9"/>
      <c r="G52" s="9"/>
      <c r="H52" s="9"/>
      <c r="I52" s="9"/>
      <c r="J52" s="9"/>
      <c r="K52" s="9"/>
      <c r="L52" s="9"/>
      <c r="M52" s="9"/>
      <c r="N52" s="9"/>
      <c r="O52" s="9"/>
      <c r="P52" s="9"/>
      <c r="Q52" s="9"/>
      <c r="R52" s="4"/>
      <c r="S52" s="46"/>
      <c r="T52" s="4"/>
      <c r="U52" s="4"/>
      <c r="V52" s="4"/>
      <c r="W52" s="4"/>
      <c r="X52" s="4"/>
      <c r="Y52" s="4"/>
      <c r="Z52" s="4"/>
    </row>
    <row r="53" ht="15.75" customHeight="1">
      <c r="A53" s="8">
        <f>Kontoplan!B43</f>
        <v>6810</v>
      </c>
      <c r="B53" s="8" t="str">
        <f>Kontoplan!C43</f>
        <v>Datakostnad</v>
      </c>
      <c r="C53" s="9"/>
      <c r="D53" s="9"/>
      <c r="E53" s="16">
        <f t="shared" si="3"/>
        <v>0</v>
      </c>
      <c r="F53" s="9"/>
      <c r="G53" s="9"/>
      <c r="H53" s="9"/>
      <c r="I53" s="9"/>
      <c r="J53" s="9"/>
      <c r="K53" s="9"/>
      <c r="L53" s="9"/>
      <c r="M53" s="9"/>
      <c r="N53" s="9"/>
      <c r="O53" s="9"/>
      <c r="P53" s="9"/>
      <c r="Q53" s="9"/>
      <c r="R53" s="4"/>
      <c r="S53" s="46"/>
      <c r="T53" s="4"/>
      <c r="U53" s="4"/>
      <c r="V53" s="4"/>
      <c r="W53" s="4"/>
      <c r="X53" s="4"/>
      <c r="Y53" s="4"/>
      <c r="Z53" s="4"/>
    </row>
    <row r="54" ht="15.75" customHeight="1">
      <c r="A54" s="8">
        <f>Kontoplan!B44</f>
        <v>6860</v>
      </c>
      <c r="B54" s="8" t="str">
        <f>Kontoplan!C44</f>
        <v>Møte, kurs, oppdatering o.l</v>
      </c>
      <c r="C54" s="9"/>
      <c r="D54" s="9"/>
      <c r="E54" s="16">
        <f t="shared" si="3"/>
        <v>0</v>
      </c>
      <c r="F54" s="9"/>
      <c r="G54" s="9"/>
      <c r="H54" s="9"/>
      <c r="I54" s="9"/>
      <c r="J54" s="9"/>
      <c r="K54" s="9"/>
      <c r="L54" s="9"/>
      <c r="M54" s="9"/>
      <c r="N54" s="9"/>
      <c r="O54" s="9"/>
      <c r="P54" s="9"/>
      <c r="Q54" s="9"/>
      <c r="R54" s="4"/>
      <c r="S54" s="46"/>
      <c r="T54" s="4"/>
      <c r="U54" s="4"/>
      <c r="V54" s="4"/>
      <c r="W54" s="4"/>
      <c r="X54" s="4"/>
      <c r="Y54" s="4"/>
      <c r="Z54" s="4"/>
    </row>
    <row r="55" ht="15.75" customHeight="1">
      <c r="A55" s="8">
        <f>Kontoplan!B45</f>
        <v>6900</v>
      </c>
      <c r="B55" s="8" t="str">
        <f>Kontoplan!C45</f>
        <v>Mobil</v>
      </c>
      <c r="C55" s="9"/>
      <c r="D55" s="9"/>
      <c r="E55" s="16">
        <f t="shared" si="3"/>
        <v>0</v>
      </c>
      <c r="F55" s="9"/>
      <c r="G55" s="9"/>
      <c r="H55" s="9"/>
      <c r="I55" s="9"/>
      <c r="J55" s="9"/>
      <c r="K55" s="9"/>
      <c r="L55" s="9"/>
      <c r="M55" s="9"/>
      <c r="N55" s="9"/>
      <c r="O55" s="9"/>
      <c r="P55" s="9"/>
      <c r="Q55" s="9"/>
      <c r="R55" s="4"/>
      <c r="S55" s="46"/>
      <c r="T55" s="4"/>
      <c r="U55" s="4"/>
      <c r="V55" s="4"/>
      <c r="W55" s="4"/>
      <c r="X55" s="4"/>
      <c r="Y55" s="4"/>
      <c r="Z55" s="4"/>
    </row>
    <row r="56" ht="15.75" customHeight="1">
      <c r="A56" s="8">
        <f>Kontoplan!B46</f>
        <v>7140</v>
      </c>
      <c r="B56" s="8" t="str">
        <f>Kontoplan!C46</f>
        <v>Reisekostnad idrett</v>
      </c>
      <c r="C56" s="9"/>
      <c r="D56" s="9"/>
      <c r="E56" s="16">
        <f t="shared" si="3"/>
        <v>0</v>
      </c>
      <c r="F56" s="9"/>
      <c r="G56" s="9"/>
      <c r="H56" s="9"/>
      <c r="I56" s="9"/>
      <c r="J56" s="9"/>
      <c r="K56" s="9"/>
      <c r="L56" s="9"/>
      <c r="M56" s="9"/>
      <c r="N56" s="9"/>
      <c r="O56" s="9"/>
      <c r="P56" s="9"/>
      <c r="Q56" s="9"/>
      <c r="R56" s="4"/>
      <c r="S56" s="46"/>
      <c r="T56" s="4"/>
      <c r="U56" s="4"/>
      <c r="V56" s="4"/>
      <c r="W56" s="4"/>
      <c r="X56" s="4"/>
      <c r="Y56" s="4"/>
      <c r="Z56" s="4"/>
    </row>
    <row r="57" ht="15.75" customHeight="1">
      <c r="A57" s="8">
        <f>Kontoplan!B47</f>
        <v>7141</v>
      </c>
      <c r="B57" s="8" t="str">
        <f>Kontoplan!C47</f>
        <v>Reisekostnad annet</v>
      </c>
      <c r="C57" s="9"/>
      <c r="D57" s="9"/>
      <c r="E57" s="16">
        <f t="shared" si="3"/>
        <v>0</v>
      </c>
      <c r="F57" s="9"/>
      <c r="G57" s="9"/>
      <c r="H57" s="9"/>
      <c r="I57" s="9"/>
      <c r="J57" s="9"/>
      <c r="K57" s="9"/>
      <c r="L57" s="9"/>
      <c r="M57" s="9"/>
      <c r="N57" s="9"/>
      <c r="O57" s="9"/>
      <c r="P57" s="9"/>
      <c r="Q57" s="9"/>
      <c r="R57" s="4"/>
      <c r="S57" s="46"/>
      <c r="T57" s="4"/>
      <c r="U57" s="4"/>
      <c r="V57" s="4"/>
      <c r="W57" s="4"/>
      <c r="X57" s="4"/>
      <c r="Y57" s="4"/>
      <c r="Z57" s="4"/>
    </row>
    <row r="58" ht="15.75" customHeight="1">
      <c r="A58" s="8">
        <f>Kontoplan!B48</f>
        <v>7310</v>
      </c>
      <c r="B58" s="8" t="str">
        <f>Kontoplan!C48</f>
        <v>Arrangement, idrett</v>
      </c>
      <c r="C58" s="9"/>
      <c r="D58" s="9"/>
      <c r="E58" s="16">
        <f t="shared" si="3"/>
        <v>0</v>
      </c>
      <c r="F58" s="9"/>
      <c r="G58" s="9"/>
      <c r="H58" s="9"/>
      <c r="I58" s="9"/>
      <c r="J58" s="9"/>
      <c r="K58" s="9"/>
      <c r="L58" s="9"/>
      <c r="M58" s="9"/>
      <c r="N58" s="9"/>
      <c r="O58" s="9"/>
      <c r="P58" s="9"/>
      <c r="Q58" s="9"/>
      <c r="R58" s="4"/>
      <c r="S58" s="46"/>
      <c r="T58" s="4"/>
      <c r="U58" s="4"/>
      <c r="V58" s="4"/>
      <c r="W58" s="4"/>
      <c r="X58" s="4"/>
      <c r="Y58" s="4"/>
      <c r="Z58" s="4"/>
    </row>
    <row r="59" ht="15.75" customHeight="1">
      <c r="A59" s="8">
        <f>Kontoplan!B49</f>
        <v>7315</v>
      </c>
      <c r="B59" s="8" t="str">
        <f>Kontoplan!C49</f>
        <v>Arrangement, ikke idrett</v>
      </c>
      <c r="C59" s="9"/>
      <c r="D59" s="9"/>
      <c r="E59" s="16">
        <f t="shared" si="3"/>
        <v>0</v>
      </c>
      <c r="F59" s="9"/>
      <c r="G59" s="9"/>
      <c r="H59" s="9"/>
      <c r="I59" s="9"/>
      <c r="J59" s="9"/>
      <c r="K59" s="9"/>
      <c r="L59" s="9"/>
      <c r="M59" s="9"/>
      <c r="N59" s="9"/>
      <c r="O59" s="9"/>
      <c r="P59" s="9"/>
      <c r="Q59" s="9"/>
      <c r="R59" s="4"/>
      <c r="S59" s="46"/>
      <c r="T59" s="4"/>
      <c r="U59" s="4"/>
      <c r="V59" s="4"/>
      <c r="W59" s="4"/>
      <c r="X59" s="4"/>
      <c r="Y59" s="4"/>
      <c r="Z59" s="4"/>
    </row>
    <row r="60" ht="15.75" customHeight="1">
      <c r="A60" s="8">
        <f>Kontoplan!B50</f>
        <v>7320</v>
      </c>
      <c r="B60" s="8" t="str">
        <f>Kontoplan!C50</f>
        <v>Markedsføring</v>
      </c>
      <c r="C60" s="9"/>
      <c r="D60" s="9"/>
      <c r="E60" s="16">
        <f t="shared" si="3"/>
        <v>0</v>
      </c>
      <c r="F60" s="9"/>
      <c r="G60" s="9"/>
      <c r="H60" s="9"/>
      <c r="I60" s="9"/>
      <c r="J60" s="9"/>
      <c r="K60" s="9"/>
      <c r="L60" s="9"/>
      <c r="M60" s="9"/>
      <c r="N60" s="9"/>
      <c r="O60" s="9"/>
      <c r="P60" s="9"/>
      <c r="Q60" s="9"/>
      <c r="R60" s="4"/>
      <c r="S60" s="46"/>
      <c r="T60" s="4"/>
      <c r="U60" s="4"/>
      <c r="V60" s="4"/>
      <c r="W60" s="4"/>
      <c r="X60" s="4"/>
      <c r="Y60" s="4"/>
      <c r="Z60" s="4"/>
    </row>
    <row r="61" ht="15.75" customHeight="1">
      <c r="A61" s="8">
        <f>Kontoplan!B51</f>
        <v>7350</v>
      </c>
      <c r="B61" s="8" t="str">
        <f>Kontoplan!C51</f>
        <v>Representasjon</v>
      </c>
      <c r="C61" s="9"/>
      <c r="D61" s="9"/>
      <c r="E61" s="16">
        <f t="shared" si="3"/>
        <v>0</v>
      </c>
      <c r="F61" s="9"/>
      <c r="G61" s="9"/>
      <c r="H61" s="9"/>
      <c r="I61" s="9"/>
      <c r="J61" s="9"/>
      <c r="K61" s="9"/>
      <c r="L61" s="9"/>
      <c r="M61" s="9"/>
      <c r="N61" s="9"/>
      <c r="O61" s="9"/>
      <c r="P61" s="9"/>
      <c r="Q61" s="9"/>
      <c r="R61" s="4"/>
      <c r="S61" s="46"/>
      <c r="T61" s="4"/>
      <c r="U61" s="4"/>
      <c r="V61" s="4"/>
      <c r="W61" s="4"/>
      <c r="X61" s="4"/>
      <c r="Y61" s="4"/>
      <c r="Z61" s="4"/>
    </row>
    <row r="62" ht="15.75" customHeight="1">
      <c r="A62" s="8">
        <f>Kontoplan!B52</f>
        <v>7401</v>
      </c>
      <c r="B62" s="8" t="str">
        <f>Kontoplan!C52</f>
        <v>Bot</v>
      </c>
      <c r="C62" s="9"/>
      <c r="D62" s="9"/>
      <c r="E62" s="16">
        <f t="shared" si="3"/>
        <v>0</v>
      </c>
      <c r="F62" s="9"/>
      <c r="G62" s="9"/>
      <c r="H62" s="9"/>
      <c r="I62" s="9"/>
      <c r="J62" s="9"/>
      <c r="K62" s="9"/>
      <c r="L62" s="9"/>
      <c r="M62" s="9"/>
      <c r="N62" s="9"/>
      <c r="O62" s="9"/>
      <c r="P62" s="9"/>
      <c r="Q62" s="9"/>
      <c r="R62" s="4"/>
      <c r="S62" s="46"/>
      <c r="T62" s="4"/>
      <c r="U62" s="4"/>
      <c r="V62" s="4"/>
      <c r="W62" s="4"/>
      <c r="X62" s="4"/>
      <c r="Y62" s="4"/>
      <c r="Z62" s="4"/>
    </row>
    <row r="63" ht="15.75" customHeight="1">
      <c r="A63" s="8">
        <f>Kontoplan!B53</f>
        <v>7410</v>
      </c>
      <c r="B63" s="8" t="str">
        <f>Kontoplan!C53</f>
        <v>Kontingent</v>
      </c>
      <c r="C63" s="9"/>
      <c r="D63" s="9"/>
      <c r="E63" s="16">
        <f t="shared" si="3"/>
        <v>0</v>
      </c>
      <c r="F63" s="9"/>
      <c r="G63" s="9"/>
      <c r="H63" s="9"/>
      <c r="I63" s="9"/>
      <c r="J63" s="9"/>
      <c r="K63" s="9"/>
      <c r="L63" s="9"/>
      <c r="M63" s="9"/>
      <c r="N63" s="9"/>
      <c r="O63" s="9"/>
      <c r="P63" s="9"/>
      <c r="Q63" s="9"/>
      <c r="R63" s="4"/>
      <c r="S63" s="46"/>
      <c r="T63" s="4"/>
      <c r="U63" s="4"/>
      <c r="V63" s="4"/>
      <c r="W63" s="4"/>
      <c r="X63" s="4"/>
      <c r="Y63" s="4"/>
      <c r="Z63" s="4"/>
    </row>
    <row r="64" ht="15.75" customHeight="1">
      <c r="A64" s="8">
        <f>Kontoplan!B54</f>
        <v>7430</v>
      </c>
      <c r="B64" s="8" t="str">
        <f>Kontoplan!C54</f>
        <v>Gave</v>
      </c>
      <c r="C64" s="9"/>
      <c r="D64" s="9"/>
      <c r="E64" s="16">
        <f t="shared" si="3"/>
        <v>0</v>
      </c>
      <c r="F64" s="9"/>
      <c r="G64" s="9"/>
      <c r="H64" s="9"/>
      <c r="I64" s="9"/>
      <c r="J64" s="9"/>
      <c r="K64" s="9"/>
      <c r="L64" s="9"/>
      <c r="M64" s="9"/>
      <c r="N64" s="9"/>
      <c r="O64" s="9"/>
      <c r="P64" s="9"/>
      <c r="Q64" s="9"/>
      <c r="R64" s="4"/>
      <c r="S64" s="46"/>
      <c r="T64" s="4"/>
      <c r="U64" s="4"/>
      <c r="V64" s="4"/>
      <c r="W64" s="4"/>
      <c r="X64" s="4"/>
      <c r="Y64" s="4"/>
      <c r="Z64" s="4"/>
    </row>
    <row r="65" ht="15.75" customHeight="1">
      <c r="A65" s="8">
        <f>Kontoplan!B55</f>
        <v>7500</v>
      </c>
      <c r="B65" s="8" t="str">
        <f>Kontoplan!C55</f>
        <v>Forsikringspremie</v>
      </c>
      <c r="C65" s="9"/>
      <c r="D65" s="9"/>
      <c r="E65" s="16">
        <f t="shared" si="3"/>
        <v>0</v>
      </c>
      <c r="F65" s="9"/>
      <c r="G65" s="9"/>
      <c r="H65" s="9"/>
      <c r="I65" s="9"/>
      <c r="J65" s="9"/>
      <c r="K65" s="9"/>
      <c r="L65" s="9"/>
      <c r="M65" s="9"/>
      <c r="N65" s="9"/>
      <c r="O65" s="9"/>
      <c r="P65" s="9"/>
      <c r="Q65" s="9"/>
      <c r="R65" s="4"/>
      <c r="S65" s="46"/>
      <c r="T65" s="4"/>
      <c r="U65" s="4"/>
      <c r="V65" s="4"/>
      <c r="W65" s="4"/>
      <c r="X65" s="4"/>
      <c r="Y65" s="4"/>
      <c r="Z65" s="4"/>
    </row>
    <row r="66" ht="15.75" customHeight="1">
      <c r="A66" s="8">
        <f>Kontoplan!B56</f>
        <v>7770</v>
      </c>
      <c r="B66" s="8" t="str">
        <f>Kontoplan!C56</f>
        <v>Bank og kortgebyr</v>
      </c>
      <c r="C66" s="9"/>
      <c r="D66" s="9"/>
      <c r="E66" s="16">
        <f t="shared" si="3"/>
        <v>0</v>
      </c>
      <c r="F66" s="9"/>
      <c r="G66" s="9"/>
      <c r="H66" s="9"/>
      <c r="I66" s="9"/>
      <c r="J66" s="9"/>
      <c r="K66" s="9"/>
      <c r="L66" s="9"/>
      <c r="M66" s="9"/>
      <c r="N66" s="9"/>
      <c r="O66" s="9"/>
      <c r="P66" s="9"/>
      <c r="Q66" s="9"/>
      <c r="R66" s="4"/>
      <c r="S66" s="46"/>
      <c r="T66" s="4"/>
      <c r="U66" s="4"/>
      <c r="V66" s="4"/>
      <c r="W66" s="4"/>
      <c r="X66" s="4"/>
      <c r="Y66" s="4"/>
      <c r="Z66" s="4"/>
    </row>
    <row r="67" ht="15.75" customHeight="1">
      <c r="A67" s="8">
        <f>Kontoplan!B57</f>
        <v>7791</v>
      </c>
      <c r="B67" s="8" t="str">
        <f>Kontoplan!C57</f>
        <v>Internstøtte grupper</v>
      </c>
      <c r="C67" s="9"/>
      <c r="D67" s="9"/>
      <c r="E67" s="16">
        <f t="shared" si="3"/>
        <v>0</v>
      </c>
      <c r="F67" s="9"/>
      <c r="G67" s="9"/>
      <c r="H67" s="9"/>
      <c r="I67" s="9"/>
      <c r="J67" s="9"/>
      <c r="K67" s="9"/>
      <c r="L67" s="9"/>
      <c r="M67" s="9"/>
      <c r="N67" s="9"/>
      <c r="O67" s="9"/>
      <c r="P67" s="9"/>
      <c r="Q67" s="9"/>
      <c r="R67" s="4"/>
      <c r="S67" s="46"/>
      <c r="T67" s="4"/>
      <c r="U67" s="4"/>
      <c r="V67" s="4"/>
      <c r="W67" s="4"/>
      <c r="X67" s="4"/>
      <c r="Y67" s="4"/>
      <c r="Z67" s="4"/>
    </row>
    <row r="68" ht="15.75" customHeight="1">
      <c r="A68" s="8">
        <f>Kontoplan!B58</f>
        <v>8050</v>
      </c>
      <c r="B68" s="8" t="str">
        <f>Kontoplan!C58</f>
        <v>Annen renteinntekt</v>
      </c>
      <c r="C68" s="9"/>
      <c r="D68" s="9"/>
      <c r="E68" s="16">
        <f t="shared" si="3"/>
        <v>0</v>
      </c>
      <c r="F68" s="9"/>
      <c r="G68" s="9"/>
      <c r="H68" s="9"/>
      <c r="I68" s="9"/>
      <c r="J68" s="9"/>
      <c r="K68" s="9"/>
      <c r="L68" s="9"/>
      <c r="M68" s="9"/>
      <c r="N68" s="9"/>
      <c r="O68" s="9"/>
      <c r="P68" s="9"/>
      <c r="Q68" s="9"/>
      <c r="R68" s="4"/>
      <c r="S68" s="46"/>
      <c r="T68" s="4"/>
      <c r="U68" s="4"/>
      <c r="V68" s="4"/>
      <c r="W68" s="4"/>
      <c r="X68" s="4"/>
      <c r="Y68" s="4"/>
      <c r="Z68" s="4"/>
    </row>
    <row r="69" ht="15.75" customHeight="1">
      <c r="A69" s="8">
        <f>Kontoplan!B59</f>
        <v>8150</v>
      </c>
      <c r="B69" s="8" t="str">
        <f>Kontoplan!C59</f>
        <v>Annen rentekostnad</v>
      </c>
      <c r="C69" s="9"/>
      <c r="D69" s="9"/>
      <c r="E69" s="16">
        <f t="shared" si="3"/>
        <v>0</v>
      </c>
      <c r="F69" s="9"/>
      <c r="G69" s="9"/>
      <c r="H69" s="9"/>
      <c r="I69" s="9"/>
      <c r="J69" s="9"/>
      <c r="K69" s="9"/>
      <c r="L69" s="9"/>
      <c r="M69" s="9"/>
      <c r="N69" s="9"/>
      <c r="O69" s="9"/>
      <c r="P69" s="9"/>
      <c r="Q69" s="9"/>
      <c r="R69" s="4"/>
      <c r="S69" s="46"/>
      <c r="T69" s="4"/>
      <c r="U69" s="4"/>
      <c r="V69" s="4"/>
      <c r="W69" s="4"/>
      <c r="X69" s="4"/>
      <c r="Y69" s="4"/>
      <c r="Z69" s="4"/>
    </row>
    <row r="70" ht="15.75" customHeight="1">
      <c r="A70" s="8">
        <f>Kontoplan!B60</f>
        <v>8170</v>
      </c>
      <c r="B70" s="8" t="str">
        <f>Kontoplan!C60</f>
        <v>Annen finanskostnad</v>
      </c>
      <c r="C70" s="9"/>
      <c r="D70" s="9"/>
      <c r="E70" s="16">
        <f t="shared" si="3"/>
        <v>0</v>
      </c>
      <c r="F70" s="9"/>
      <c r="G70" s="9"/>
      <c r="H70" s="9"/>
      <c r="I70" s="9"/>
      <c r="J70" s="9"/>
      <c r="K70" s="9"/>
      <c r="L70" s="9"/>
      <c r="M70" s="9"/>
      <c r="N70" s="9"/>
      <c r="O70" s="9"/>
      <c r="P70" s="9"/>
      <c r="Q70" s="9"/>
      <c r="R70" s="4"/>
      <c r="S70" s="46"/>
      <c r="T70" s="4"/>
      <c r="U70" s="4"/>
      <c r="V70" s="4"/>
      <c r="W70" s="4"/>
      <c r="X70" s="4"/>
      <c r="Y70" s="4"/>
      <c r="Z70" s="4"/>
    </row>
    <row r="71" ht="15.75" customHeight="1">
      <c r="A71" s="4"/>
      <c r="B71" s="4"/>
      <c r="C71" s="12"/>
      <c r="D71" s="12"/>
      <c r="E71" s="12"/>
      <c r="F71" s="12"/>
      <c r="G71" s="12"/>
      <c r="H71" s="12"/>
      <c r="I71" s="12"/>
      <c r="J71" s="12"/>
      <c r="K71" s="12"/>
      <c r="L71" s="12"/>
      <c r="M71" s="12"/>
      <c r="N71" s="12"/>
      <c r="O71" s="12"/>
      <c r="P71" s="12"/>
      <c r="Q71" s="12"/>
      <c r="R71" s="4"/>
      <c r="S71" s="4"/>
      <c r="T71" s="4"/>
      <c r="U71" s="4"/>
      <c r="V71" s="4"/>
      <c r="W71" s="4"/>
      <c r="X71" s="4"/>
      <c r="Y71" s="4"/>
      <c r="Z71" s="4"/>
    </row>
    <row r="72" ht="15.75" customHeight="1">
      <c r="A72" s="13" t="s">
        <v>32</v>
      </c>
      <c r="B72" s="14"/>
      <c r="C72" s="15">
        <f t="shared" ref="C72:Q72" si="4">SUM(C39:C71)</f>
        <v>0</v>
      </c>
      <c r="D72" s="15">
        <f t="shared" si="4"/>
        <v>0</v>
      </c>
      <c r="E72" s="16">
        <f t="shared" si="4"/>
        <v>0</v>
      </c>
      <c r="F72" s="15">
        <f t="shared" si="4"/>
        <v>0</v>
      </c>
      <c r="G72" s="15">
        <f t="shared" si="4"/>
        <v>0</v>
      </c>
      <c r="H72" s="15">
        <f t="shared" si="4"/>
        <v>0</v>
      </c>
      <c r="I72" s="15">
        <f t="shared" si="4"/>
        <v>0</v>
      </c>
      <c r="J72" s="15">
        <f t="shared" si="4"/>
        <v>0</v>
      </c>
      <c r="K72" s="15">
        <f t="shared" si="4"/>
        <v>0</v>
      </c>
      <c r="L72" s="15">
        <f t="shared" si="4"/>
        <v>0</v>
      </c>
      <c r="M72" s="15">
        <f t="shared" si="4"/>
        <v>0</v>
      </c>
      <c r="N72" s="15">
        <f t="shared" si="4"/>
        <v>0</v>
      </c>
      <c r="O72" s="15">
        <f t="shared" si="4"/>
        <v>0</v>
      </c>
      <c r="P72" s="15">
        <f t="shared" si="4"/>
        <v>0</v>
      </c>
      <c r="Q72" s="15">
        <f t="shared" si="4"/>
        <v>0</v>
      </c>
      <c r="R72" s="4"/>
      <c r="S72" s="46"/>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13" t="s">
        <v>33</v>
      </c>
      <c r="B74" s="14"/>
      <c r="C74" s="15">
        <f t="shared" ref="C74:Q74" si="5">C32+C72</f>
        <v>0</v>
      </c>
      <c r="D74" s="15">
        <f t="shared" si="5"/>
        <v>0</v>
      </c>
      <c r="E74" s="16">
        <f t="shared" si="5"/>
        <v>0</v>
      </c>
      <c r="F74" s="15">
        <f t="shared" si="5"/>
        <v>0</v>
      </c>
      <c r="G74" s="15">
        <f t="shared" si="5"/>
        <v>0</v>
      </c>
      <c r="H74" s="15">
        <f t="shared" si="5"/>
        <v>0</v>
      </c>
      <c r="I74" s="15">
        <f t="shared" si="5"/>
        <v>0</v>
      </c>
      <c r="J74" s="15">
        <f t="shared" si="5"/>
        <v>0</v>
      </c>
      <c r="K74" s="15">
        <f t="shared" si="5"/>
        <v>0</v>
      </c>
      <c r="L74" s="15">
        <f t="shared" si="5"/>
        <v>0</v>
      </c>
      <c r="M74" s="15">
        <f t="shared" si="5"/>
        <v>0</v>
      </c>
      <c r="N74" s="15">
        <f t="shared" si="5"/>
        <v>0</v>
      </c>
      <c r="O74" s="15">
        <f t="shared" si="5"/>
        <v>0</v>
      </c>
      <c r="P74" s="15">
        <f t="shared" si="5"/>
        <v>0</v>
      </c>
      <c r="Q74" s="15">
        <f t="shared" si="5"/>
        <v>0</v>
      </c>
      <c r="R74" s="4"/>
      <c r="S74" s="46"/>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paperSize="9"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topLeftCell="B1" activePane="topRight" state="frozen"/>
      <selection activeCell="C2" sqref="C2" pane="topRight"/>
    </sheetView>
  </sheetViews>
  <sheetFormatPr customHeight="1" defaultColWidth="11.22" defaultRowHeight="15.0"/>
  <cols>
    <col customWidth="1" min="1" max="1" width="10.78"/>
    <col customWidth="1" min="2" max="2" width="24.78"/>
    <col customWidth="1" min="3" max="5" width="12.44"/>
    <col customWidth="1" min="6" max="17" width="10.0"/>
    <col customWidth="1" min="18" max="18" width="2.67"/>
    <col customWidth="1" min="19" max="19" width="83.33"/>
    <col customWidth="1" min="20" max="26" width="10.56"/>
  </cols>
  <sheetData>
    <row r="1" ht="15.75" customHeight="1">
      <c r="A1" s="19" t="s">
        <v>171</v>
      </c>
      <c r="B1" s="20"/>
      <c r="C1" s="20"/>
      <c r="D1" s="20"/>
      <c r="E1" s="20"/>
      <c r="F1" s="20"/>
      <c r="G1" s="20"/>
      <c r="H1" s="20"/>
      <c r="I1" s="20"/>
      <c r="J1" s="20"/>
      <c r="K1" s="20"/>
      <c r="L1" s="20"/>
      <c r="M1" s="20"/>
      <c r="N1" s="20"/>
      <c r="O1" s="20"/>
      <c r="P1" s="20"/>
      <c r="Q1" s="20"/>
      <c r="R1" s="20"/>
      <c r="S1" s="20"/>
      <c r="T1" s="4"/>
      <c r="U1" s="4"/>
      <c r="V1" s="4"/>
      <c r="W1" s="4"/>
      <c r="X1" s="4"/>
      <c r="Y1" s="4"/>
      <c r="Z1" s="4"/>
    </row>
    <row r="2" ht="15.75" customHeight="1">
      <c r="A2" s="21"/>
      <c r="T2" s="4"/>
      <c r="U2" s="4"/>
      <c r="V2" s="4"/>
      <c r="W2" s="4"/>
      <c r="X2" s="4"/>
      <c r="Y2" s="4"/>
      <c r="Z2" s="4"/>
    </row>
    <row r="3" ht="15.75" customHeight="1">
      <c r="A3" s="21"/>
      <c r="T3" s="4"/>
      <c r="U3" s="4"/>
      <c r="V3" s="4"/>
      <c r="W3" s="4"/>
      <c r="X3" s="4"/>
      <c r="Y3" s="4"/>
      <c r="Z3" s="4"/>
    </row>
    <row r="4" ht="15.75" customHeight="1">
      <c r="A4" s="47" t="str">
        <f>Forside!B4</f>
        <v>BI Athletics</v>
      </c>
      <c r="B4" s="20"/>
      <c r="C4" s="20"/>
      <c r="D4" s="20"/>
      <c r="E4" s="20"/>
      <c r="F4" s="20"/>
      <c r="G4" s="20"/>
      <c r="H4" s="20"/>
      <c r="I4" s="20"/>
      <c r="J4" s="20"/>
      <c r="K4" s="20"/>
      <c r="L4" s="20"/>
      <c r="M4" s="20"/>
      <c r="N4" s="20"/>
      <c r="O4" s="20"/>
      <c r="P4" s="20"/>
      <c r="Q4" s="20"/>
      <c r="R4" s="20"/>
      <c r="S4" s="20"/>
      <c r="T4" s="4"/>
      <c r="U4" s="4"/>
      <c r="V4" s="4"/>
      <c r="W4" s="4"/>
      <c r="X4" s="4"/>
      <c r="Y4" s="4"/>
      <c r="Z4" s="4"/>
    </row>
    <row r="5" ht="15.75" customHeight="1">
      <c r="A5" s="21"/>
      <c r="T5" s="4"/>
      <c r="U5" s="4"/>
      <c r="V5" s="4"/>
      <c r="W5" s="4"/>
      <c r="X5" s="4"/>
      <c r="Y5" s="4"/>
      <c r="Z5" s="4"/>
    </row>
    <row r="6" ht="15.75" customHeight="1">
      <c r="A6" s="21"/>
      <c r="T6" s="4"/>
      <c r="U6" s="4"/>
      <c r="V6" s="4"/>
      <c r="W6" s="4"/>
      <c r="X6" s="4"/>
      <c r="Y6" s="4"/>
      <c r="Z6" s="4"/>
    </row>
    <row r="7" ht="15.75" customHeight="1">
      <c r="A7" s="48" t="s">
        <v>162</v>
      </c>
      <c r="B7" s="2"/>
      <c r="C7" s="2"/>
      <c r="D7" s="2"/>
      <c r="E7" s="2"/>
      <c r="F7" s="2"/>
      <c r="G7" s="2"/>
      <c r="H7" s="2"/>
      <c r="I7" s="2"/>
      <c r="J7" s="2"/>
      <c r="K7" s="2"/>
      <c r="L7" s="2"/>
      <c r="M7" s="2"/>
      <c r="N7" s="2"/>
      <c r="O7" s="2"/>
      <c r="P7" s="2"/>
      <c r="Q7" s="2"/>
      <c r="R7" s="2"/>
      <c r="S7" s="2"/>
      <c r="T7" s="4"/>
      <c r="U7" s="4"/>
      <c r="V7" s="4"/>
      <c r="W7" s="4"/>
      <c r="X7" s="4"/>
      <c r="Y7" s="4"/>
      <c r="Z7" s="4"/>
    </row>
    <row r="8" ht="15.75" customHeight="1">
      <c r="A8" s="49" t="str">
        <f>MID(CELL("filename",A1),FIND("]",CELL("filename",A1))+1,255)</f>
        <v>#VALUE!</v>
      </c>
      <c r="B8" s="2"/>
      <c r="C8" s="2"/>
      <c r="D8" s="2"/>
      <c r="E8" s="2"/>
      <c r="F8" s="2"/>
      <c r="G8" s="2"/>
      <c r="H8" s="2"/>
      <c r="I8" s="2"/>
      <c r="J8" s="2"/>
      <c r="K8" s="2"/>
      <c r="L8" s="2"/>
      <c r="M8" s="2"/>
      <c r="N8" s="2"/>
      <c r="O8" s="2"/>
      <c r="P8" s="2"/>
      <c r="Q8" s="2"/>
      <c r="R8" s="2"/>
      <c r="S8" s="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5" t="s">
        <v>2</v>
      </c>
      <c r="B10" s="2"/>
      <c r="C10" s="2"/>
      <c r="D10" s="2"/>
      <c r="E10" s="2"/>
      <c r="F10" s="2"/>
      <c r="G10" s="2"/>
      <c r="H10" s="2"/>
      <c r="I10" s="2"/>
      <c r="J10" s="2"/>
      <c r="K10" s="2"/>
      <c r="L10" s="2"/>
      <c r="M10" s="2"/>
      <c r="N10" s="2"/>
      <c r="O10" s="2"/>
      <c r="P10" s="2"/>
      <c r="Q10" s="2"/>
      <c r="R10" s="2"/>
      <c r="S10" s="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6" t="s">
        <v>3</v>
      </c>
      <c r="B12" s="6" t="s">
        <v>4</v>
      </c>
      <c r="C12" s="6" t="s">
        <v>5</v>
      </c>
      <c r="D12" s="6" t="s">
        <v>6</v>
      </c>
      <c r="E12" s="7" t="s">
        <v>7</v>
      </c>
      <c r="F12" s="6" t="s">
        <v>172</v>
      </c>
      <c r="G12" s="6" t="s">
        <v>173</v>
      </c>
      <c r="H12" s="6" t="s">
        <v>174</v>
      </c>
      <c r="I12" s="6" t="s">
        <v>175</v>
      </c>
      <c r="J12" s="6" t="s">
        <v>176</v>
      </c>
      <c r="K12" s="6" t="s">
        <v>177</v>
      </c>
      <c r="L12" s="6" t="s">
        <v>178</v>
      </c>
      <c r="M12" s="6" t="s">
        <v>179</v>
      </c>
      <c r="N12" s="6" t="s">
        <v>180</v>
      </c>
      <c r="O12" s="6" t="s">
        <v>181</v>
      </c>
      <c r="P12" s="6" t="s">
        <v>182</v>
      </c>
      <c r="Q12" s="6" t="s">
        <v>183</v>
      </c>
      <c r="R12" s="45"/>
      <c r="S12" s="6" t="s">
        <v>184</v>
      </c>
      <c r="T12" s="4"/>
      <c r="U12" s="4"/>
      <c r="V12" s="4"/>
      <c r="W12" s="4"/>
      <c r="X12" s="4"/>
      <c r="Y12" s="4"/>
      <c r="Z12" s="4"/>
    </row>
    <row r="13" ht="15.75" customHeight="1">
      <c r="A13" s="8">
        <f>Kontoplan!B11</f>
        <v>3000</v>
      </c>
      <c r="B13" s="8" t="str">
        <f>Kontoplan!C11</f>
        <v>Salgsinntekter, avgiftspliktig</v>
      </c>
      <c r="C13" s="9"/>
      <c r="D13" s="9"/>
      <c r="E13" s="16">
        <f t="shared" ref="E13:E30" si="1">SUM(F13:Q13)</f>
        <v>0</v>
      </c>
      <c r="F13" s="9">
        <v>0.0</v>
      </c>
      <c r="G13" s="9">
        <v>0.0</v>
      </c>
      <c r="H13" s="9">
        <v>0.0</v>
      </c>
      <c r="I13" s="9">
        <v>0.0</v>
      </c>
      <c r="J13" s="9">
        <v>0.0</v>
      </c>
      <c r="K13" s="9">
        <v>0.0</v>
      </c>
      <c r="L13" s="9">
        <v>0.0</v>
      </c>
      <c r="M13" s="9">
        <v>0.0</v>
      </c>
      <c r="N13" s="9">
        <v>0.0</v>
      </c>
      <c r="O13" s="9">
        <v>0.0</v>
      </c>
      <c r="P13" s="9">
        <v>0.0</v>
      </c>
      <c r="Q13" s="9">
        <v>0.0</v>
      </c>
      <c r="R13" s="4"/>
      <c r="S13" s="46"/>
      <c r="T13" s="4"/>
      <c r="U13" s="4"/>
      <c r="V13" s="4"/>
      <c r="W13" s="4"/>
      <c r="X13" s="4"/>
      <c r="Y13" s="4"/>
      <c r="Z13" s="4"/>
    </row>
    <row r="14" ht="15.75" customHeight="1">
      <c r="A14" s="8">
        <f>Kontoplan!B12</f>
        <v>3009</v>
      </c>
      <c r="B14" s="8" t="str">
        <f>Kontoplan!C12</f>
        <v>Sponsorinntekt</v>
      </c>
      <c r="C14" s="9"/>
      <c r="D14" s="9"/>
      <c r="E14" s="16">
        <f t="shared" si="1"/>
        <v>0</v>
      </c>
      <c r="F14" s="9">
        <v>0.0</v>
      </c>
      <c r="G14" s="9">
        <v>0.0</v>
      </c>
      <c r="H14" s="9">
        <v>0.0</v>
      </c>
      <c r="I14" s="9">
        <v>0.0</v>
      </c>
      <c r="J14" s="9">
        <v>0.0</v>
      </c>
      <c r="K14" s="9">
        <v>0.0</v>
      </c>
      <c r="L14" s="9">
        <v>0.0</v>
      </c>
      <c r="M14" s="9">
        <v>0.0</v>
      </c>
      <c r="N14" s="9">
        <v>0.0</v>
      </c>
      <c r="O14" s="9">
        <v>0.0</v>
      </c>
      <c r="P14" s="9">
        <v>0.0</v>
      </c>
      <c r="Q14" s="9">
        <v>0.0</v>
      </c>
      <c r="R14" s="4"/>
      <c r="S14" s="46"/>
      <c r="T14" s="4"/>
      <c r="U14" s="4"/>
      <c r="V14" s="4"/>
      <c r="W14" s="4"/>
      <c r="X14" s="4"/>
      <c r="Y14" s="4"/>
      <c r="Z14" s="4"/>
    </row>
    <row r="15" ht="15.75" customHeight="1">
      <c r="A15" s="8">
        <f>Kontoplan!B13</f>
        <v>3100</v>
      </c>
      <c r="B15" s="8" t="str">
        <f>Kontoplan!C13</f>
        <v>Salgsinntekter, avgiftsfri</v>
      </c>
      <c r="C15" s="9"/>
      <c r="D15" s="9"/>
      <c r="E15" s="16">
        <f t="shared" si="1"/>
        <v>0</v>
      </c>
      <c r="F15" s="9">
        <v>0.0</v>
      </c>
      <c r="G15" s="9">
        <v>0.0</v>
      </c>
      <c r="H15" s="9">
        <v>0.0</v>
      </c>
      <c r="I15" s="9">
        <v>0.0</v>
      </c>
      <c r="J15" s="9">
        <v>0.0</v>
      </c>
      <c r="K15" s="9">
        <v>0.0</v>
      </c>
      <c r="L15" s="9">
        <v>0.0</v>
      </c>
      <c r="M15" s="9">
        <v>0.0</v>
      </c>
      <c r="N15" s="9">
        <v>0.0</v>
      </c>
      <c r="O15" s="9">
        <v>0.0</v>
      </c>
      <c r="P15" s="9">
        <v>0.0</v>
      </c>
      <c r="Q15" s="9">
        <v>0.0</v>
      </c>
      <c r="R15" s="4"/>
      <c r="S15" s="46"/>
      <c r="T15" s="4"/>
      <c r="U15" s="4"/>
      <c r="V15" s="4"/>
      <c r="W15" s="4"/>
      <c r="X15" s="4"/>
      <c r="Y15" s="4"/>
      <c r="Z15" s="4"/>
    </row>
    <row r="16" ht="15.75" customHeight="1">
      <c r="A16" s="8">
        <f>Kontoplan!B14</f>
        <v>3101</v>
      </c>
      <c r="B16" s="8" t="str">
        <f>Kontoplan!C14</f>
        <v>Dugnad</v>
      </c>
      <c r="C16" s="9"/>
      <c r="D16" s="9"/>
      <c r="E16" s="16">
        <f t="shared" si="1"/>
        <v>0</v>
      </c>
      <c r="F16" s="9">
        <v>0.0</v>
      </c>
      <c r="G16" s="9">
        <v>0.0</v>
      </c>
      <c r="H16" s="9">
        <v>0.0</v>
      </c>
      <c r="I16" s="9">
        <v>0.0</v>
      </c>
      <c r="J16" s="9">
        <v>0.0</v>
      </c>
      <c r="K16" s="9">
        <v>0.0</v>
      </c>
      <c r="L16" s="9">
        <v>0.0</v>
      </c>
      <c r="M16" s="9">
        <v>0.0</v>
      </c>
      <c r="N16" s="9">
        <v>0.0</v>
      </c>
      <c r="O16" s="9">
        <v>0.0</v>
      </c>
      <c r="P16" s="9">
        <v>0.0</v>
      </c>
      <c r="Q16" s="9">
        <v>0.0</v>
      </c>
      <c r="R16" s="4"/>
      <c r="S16" s="46"/>
      <c r="T16" s="4"/>
      <c r="U16" s="4"/>
      <c r="V16" s="4"/>
      <c r="W16" s="4"/>
      <c r="X16" s="4"/>
      <c r="Y16" s="4"/>
      <c r="Z16" s="4"/>
    </row>
    <row r="17" ht="15.75" customHeight="1">
      <c r="A17" s="8">
        <f>Kontoplan!B15</f>
        <v>3410</v>
      </c>
      <c r="B17" s="8" t="str">
        <f>Kontoplan!C15</f>
        <v>Tilskudd fra Oslo Kommune</v>
      </c>
      <c r="C17" s="9"/>
      <c r="D17" s="9"/>
      <c r="E17" s="16">
        <f t="shared" si="1"/>
        <v>-251000</v>
      </c>
      <c r="F17" s="9">
        <v>0.0</v>
      </c>
      <c r="G17" s="9">
        <v>0.0</v>
      </c>
      <c r="H17" s="9">
        <v>0.0</v>
      </c>
      <c r="I17" s="9">
        <v>0.0</v>
      </c>
      <c r="J17" s="9">
        <v>0.0</v>
      </c>
      <c r="K17" s="9">
        <v>0.0</v>
      </c>
      <c r="L17" s="9">
        <v>-250000.0</v>
      </c>
      <c r="M17" s="9">
        <v>0.0</v>
      </c>
      <c r="N17" s="9">
        <v>-1000.0</v>
      </c>
      <c r="O17" s="9">
        <v>0.0</v>
      </c>
      <c r="P17" s="9">
        <v>0.0</v>
      </c>
      <c r="Q17" s="9">
        <v>0.0</v>
      </c>
      <c r="R17" s="4"/>
      <c r="S17" s="46"/>
      <c r="T17" s="4"/>
      <c r="U17" s="4"/>
      <c r="V17" s="4"/>
      <c r="W17" s="4"/>
      <c r="X17" s="4"/>
      <c r="Y17" s="4"/>
      <c r="Z17" s="4"/>
    </row>
    <row r="18" ht="15.75" customHeight="1">
      <c r="A18" s="8">
        <f>Kontoplan!B16</f>
        <v>3420</v>
      </c>
      <c r="B18" s="8" t="str">
        <f>Kontoplan!C16</f>
        <v>Momskompensasjon</v>
      </c>
      <c r="C18" s="9"/>
      <c r="D18" s="9"/>
      <c r="E18" s="16">
        <f t="shared" si="1"/>
        <v>-100000</v>
      </c>
      <c r="F18" s="9">
        <v>0.0</v>
      </c>
      <c r="G18" s="9">
        <v>0.0</v>
      </c>
      <c r="H18" s="9">
        <v>0.0</v>
      </c>
      <c r="I18" s="9">
        <v>0.0</v>
      </c>
      <c r="J18" s="9">
        <v>0.0</v>
      </c>
      <c r="K18" s="9">
        <v>0.0</v>
      </c>
      <c r="L18" s="9">
        <v>0.0</v>
      </c>
      <c r="M18" s="9">
        <v>0.0</v>
      </c>
      <c r="N18" s="9">
        <v>0.0</v>
      </c>
      <c r="O18" s="9">
        <v>0.0</v>
      </c>
      <c r="P18" s="9">
        <v>0.0</v>
      </c>
      <c r="Q18" s="9">
        <v>-100000.0</v>
      </c>
      <c r="R18" s="4"/>
      <c r="S18" s="46"/>
      <c r="T18" s="4"/>
      <c r="U18" s="4"/>
      <c r="V18" s="4"/>
      <c r="W18" s="4"/>
      <c r="X18" s="4"/>
      <c r="Y18" s="4"/>
      <c r="Z18" s="4"/>
    </row>
    <row r="19" ht="15.75" customHeight="1">
      <c r="A19" s="8">
        <f>Kontoplan!B17</f>
        <v>3430</v>
      </c>
      <c r="B19" s="8" t="str">
        <f>Kontoplan!C17</f>
        <v>Grasrotandelen Norsk Tipping</v>
      </c>
      <c r="C19" s="9"/>
      <c r="D19" s="9"/>
      <c r="E19" s="16">
        <f t="shared" si="1"/>
        <v>0</v>
      </c>
      <c r="F19" s="9">
        <v>0.0</v>
      </c>
      <c r="G19" s="9">
        <v>0.0</v>
      </c>
      <c r="H19" s="9">
        <v>0.0</v>
      </c>
      <c r="I19" s="9">
        <v>0.0</v>
      </c>
      <c r="J19" s="9">
        <v>0.0</v>
      </c>
      <c r="K19" s="9">
        <v>0.0</v>
      </c>
      <c r="L19" s="9">
        <v>0.0</v>
      </c>
      <c r="M19" s="9">
        <v>0.0</v>
      </c>
      <c r="N19" s="9">
        <v>0.0</v>
      </c>
      <c r="O19" s="9">
        <v>0.0</v>
      </c>
      <c r="P19" s="9">
        <v>0.0</v>
      </c>
      <c r="Q19" s="9">
        <v>0.0</v>
      </c>
      <c r="R19" s="4"/>
      <c r="S19" s="46"/>
      <c r="T19" s="4"/>
      <c r="U19" s="4"/>
      <c r="V19" s="4"/>
      <c r="W19" s="4"/>
      <c r="X19" s="4"/>
      <c r="Y19" s="4"/>
      <c r="Z19" s="4"/>
    </row>
    <row r="20" ht="15.75" customHeight="1">
      <c r="A20" s="8">
        <f>Kontoplan!B18</f>
        <v>3900</v>
      </c>
      <c r="B20" s="8" t="str">
        <f>Kontoplan!C18</f>
        <v>Annen driftsrelatert inntekt</v>
      </c>
      <c r="C20" s="9"/>
      <c r="D20" s="9"/>
      <c r="E20" s="16">
        <f t="shared" si="1"/>
        <v>0</v>
      </c>
      <c r="F20" s="9">
        <v>0.0</v>
      </c>
      <c r="G20" s="9">
        <v>0.0</v>
      </c>
      <c r="H20" s="9">
        <v>0.0</v>
      </c>
      <c r="I20" s="9">
        <v>0.0</v>
      </c>
      <c r="J20" s="9">
        <v>0.0</v>
      </c>
      <c r="K20" s="9">
        <v>0.0</v>
      </c>
      <c r="L20" s="9">
        <v>0.0</v>
      </c>
      <c r="M20" s="9">
        <v>0.0</v>
      </c>
      <c r="N20" s="9">
        <v>0.0</v>
      </c>
      <c r="O20" s="9">
        <v>0.0</v>
      </c>
      <c r="P20" s="9">
        <v>0.0</v>
      </c>
      <c r="Q20" s="9">
        <v>0.0</v>
      </c>
      <c r="R20" s="4"/>
      <c r="S20" s="46"/>
      <c r="T20" s="4"/>
      <c r="U20" s="4"/>
      <c r="V20" s="4"/>
      <c r="W20" s="4"/>
      <c r="X20" s="4"/>
      <c r="Y20" s="4"/>
      <c r="Z20" s="4"/>
    </row>
    <row r="21" ht="15.75" customHeight="1">
      <c r="A21" s="8">
        <f>Kontoplan!B19</f>
        <v>3901</v>
      </c>
      <c r="B21" s="8" t="str">
        <f>Kontoplan!C19</f>
        <v>Internstøtte BI Athletics</v>
      </c>
      <c r="C21" s="9"/>
      <c r="D21" s="9"/>
      <c r="E21" s="16">
        <f t="shared" si="1"/>
        <v>0</v>
      </c>
      <c r="F21" s="9">
        <v>0.0</v>
      </c>
      <c r="G21" s="9">
        <v>0.0</v>
      </c>
      <c r="H21" s="9">
        <v>0.0</v>
      </c>
      <c r="I21" s="9">
        <v>0.0</v>
      </c>
      <c r="J21" s="9">
        <v>0.0</v>
      </c>
      <c r="K21" s="9">
        <v>0.0</v>
      </c>
      <c r="L21" s="9">
        <v>0.0</v>
      </c>
      <c r="M21" s="9">
        <v>0.0</v>
      </c>
      <c r="N21" s="9">
        <v>0.0</v>
      </c>
      <c r="O21" s="9">
        <v>0.0</v>
      </c>
      <c r="P21" s="9">
        <v>0.0</v>
      </c>
      <c r="Q21" s="9">
        <v>0.0</v>
      </c>
      <c r="R21" s="4"/>
      <c r="S21" s="46"/>
      <c r="T21" s="4"/>
      <c r="U21" s="4"/>
      <c r="V21" s="4"/>
      <c r="W21" s="4"/>
      <c r="X21" s="4"/>
      <c r="Y21" s="4"/>
      <c r="Z21" s="4"/>
    </row>
    <row r="22" ht="15.75" customHeight="1">
      <c r="A22" s="8">
        <f>Kontoplan!B20</f>
        <v>3920</v>
      </c>
      <c r="B22" s="8" t="str">
        <f>Kontoplan!C20</f>
        <v>Medlemskontingent</v>
      </c>
      <c r="C22" s="9"/>
      <c r="D22" s="9"/>
      <c r="E22" s="16">
        <f t="shared" si="1"/>
        <v>-250000</v>
      </c>
      <c r="F22" s="9">
        <f>-200*1000</f>
        <v>-200000</v>
      </c>
      <c r="G22" s="9">
        <v>0.0</v>
      </c>
      <c r="H22" s="9">
        <v>0.0</v>
      </c>
      <c r="I22" s="9">
        <v>0.0</v>
      </c>
      <c r="J22" s="9">
        <v>0.0</v>
      </c>
      <c r="K22" s="9">
        <v>0.0</v>
      </c>
      <c r="L22" s="9">
        <v>0.0</v>
      </c>
      <c r="M22" s="9">
        <v>0.0</v>
      </c>
      <c r="N22" s="9">
        <v>0.0</v>
      </c>
      <c r="O22" s="9">
        <v>-50000.0</v>
      </c>
      <c r="P22" s="9">
        <v>0.0</v>
      </c>
      <c r="Q22" s="9">
        <v>0.0</v>
      </c>
      <c r="R22" s="4"/>
      <c r="S22" s="46"/>
      <c r="T22" s="4"/>
      <c r="U22" s="4"/>
      <c r="V22" s="4"/>
      <c r="W22" s="4"/>
      <c r="X22" s="4"/>
      <c r="Y22" s="4"/>
      <c r="Z22" s="4"/>
    </row>
    <row r="23" ht="15.75" customHeight="1">
      <c r="A23" s="8">
        <f>Kontoplan!B21</f>
        <v>3921</v>
      </c>
      <c r="B23" s="8" t="str">
        <f>Kontoplan!C21</f>
        <v>Gruppeavgift</v>
      </c>
      <c r="C23" s="9"/>
      <c r="D23" s="9"/>
      <c r="E23" s="16">
        <f t="shared" si="1"/>
        <v>0</v>
      </c>
      <c r="F23" s="9">
        <v>0.0</v>
      </c>
      <c r="G23" s="9">
        <v>0.0</v>
      </c>
      <c r="H23" s="9">
        <v>0.0</v>
      </c>
      <c r="I23" s="9">
        <v>0.0</v>
      </c>
      <c r="J23" s="9">
        <v>0.0</v>
      </c>
      <c r="K23" s="9">
        <v>0.0</v>
      </c>
      <c r="L23" s="9">
        <v>0.0</v>
      </c>
      <c r="M23" s="9">
        <v>0.0</v>
      </c>
      <c r="N23" s="9">
        <v>0.0</v>
      </c>
      <c r="O23" s="9">
        <v>0.0</v>
      </c>
      <c r="P23" s="9">
        <v>0.0</v>
      </c>
      <c r="Q23" s="9">
        <v>0.0</v>
      </c>
      <c r="R23" s="4"/>
      <c r="S23" s="46"/>
      <c r="T23" s="4"/>
      <c r="U23" s="4"/>
      <c r="V23" s="4"/>
      <c r="W23" s="4"/>
      <c r="X23" s="4"/>
      <c r="Y23" s="4"/>
      <c r="Z23" s="4"/>
    </row>
    <row r="24" ht="15.75" customHeight="1">
      <c r="A24" s="8">
        <f>Kontoplan!B22</f>
        <v>3930</v>
      </c>
      <c r="B24" s="8" t="str">
        <f>Kontoplan!C22</f>
        <v>Treningsavgift</v>
      </c>
      <c r="C24" s="9"/>
      <c r="D24" s="9"/>
      <c r="E24" s="16">
        <f t="shared" si="1"/>
        <v>0</v>
      </c>
      <c r="F24" s="9">
        <v>0.0</v>
      </c>
      <c r="G24" s="9">
        <v>0.0</v>
      </c>
      <c r="H24" s="9">
        <v>0.0</v>
      </c>
      <c r="I24" s="9">
        <v>0.0</v>
      </c>
      <c r="J24" s="9">
        <v>0.0</v>
      </c>
      <c r="K24" s="9">
        <v>0.0</v>
      </c>
      <c r="L24" s="9">
        <v>0.0</v>
      </c>
      <c r="M24" s="9">
        <v>0.0</v>
      </c>
      <c r="N24" s="9">
        <v>0.0</v>
      </c>
      <c r="O24" s="9">
        <v>0.0</v>
      </c>
      <c r="P24" s="9">
        <v>0.0</v>
      </c>
      <c r="Q24" s="9">
        <v>0.0</v>
      </c>
      <c r="R24" s="4"/>
      <c r="S24" s="46"/>
      <c r="T24" s="4"/>
      <c r="U24" s="4"/>
      <c r="V24" s="4"/>
      <c r="W24" s="4"/>
      <c r="X24" s="4"/>
      <c r="Y24" s="4"/>
      <c r="Z24" s="4"/>
    </row>
    <row r="25" ht="15.75" customHeight="1">
      <c r="A25" s="8">
        <f>Kontoplan!B23</f>
        <v>3990</v>
      </c>
      <c r="B25" s="8" t="str">
        <f>Kontoplan!C23</f>
        <v>Kontingent fra BI-studenter</v>
      </c>
      <c r="C25" s="9"/>
      <c r="D25" s="9"/>
      <c r="E25" s="16">
        <f t="shared" si="1"/>
        <v>-812000</v>
      </c>
      <c r="F25" s="9">
        <v>0.0</v>
      </c>
      <c r="G25" s="9">
        <v>0.0</v>
      </c>
      <c r="H25" s="9">
        <v>-406000.0</v>
      </c>
      <c r="I25" s="9">
        <v>0.0</v>
      </c>
      <c r="J25" s="9">
        <v>0.0</v>
      </c>
      <c r="K25" s="9">
        <v>0.0</v>
      </c>
      <c r="L25" s="9">
        <v>0.0</v>
      </c>
      <c r="M25" s="9">
        <v>0.0</v>
      </c>
      <c r="N25" s="9">
        <v>0.0</v>
      </c>
      <c r="O25" s="9">
        <v>-406000.0</v>
      </c>
      <c r="P25" s="9">
        <v>0.0</v>
      </c>
      <c r="Q25" s="9">
        <v>0.0</v>
      </c>
      <c r="R25" s="4"/>
      <c r="S25" s="46"/>
      <c r="T25" s="4"/>
      <c r="U25" s="4"/>
      <c r="V25" s="4"/>
      <c r="W25" s="4"/>
      <c r="X25" s="4"/>
      <c r="Y25" s="4"/>
      <c r="Z25" s="4"/>
    </row>
    <row r="26" ht="15.75" customHeight="1">
      <c r="A26" s="8">
        <f>Kontoplan!B24</f>
        <v>3991</v>
      </c>
      <c r="B26" s="8" t="str">
        <f>Kontoplan!C24</f>
        <v>Støtte fra BISO</v>
      </c>
      <c r="C26" s="9"/>
      <c r="D26" s="9"/>
      <c r="E26" s="16">
        <f t="shared" si="1"/>
        <v>0</v>
      </c>
      <c r="F26" s="9">
        <v>0.0</v>
      </c>
      <c r="G26" s="9">
        <v>0.0</v>
      </c>
      <c r="H26" s="9">
        <v>0.0</v>
      </c>
      <c r="I26" s="9">
        <v>0.0</v>
      </c>
      <c r="J26" s="9">
        <v>0.0</v>
      </c>
      <c r="K26" s="9">
        <v>0.0</v>
      </c>
      <c r="L26" s="9">
        <v>0.0</v>
      </c>
      <c r="M26" s="9">
        <v>0.0</v>
      </c>
      <c r="N26" s="9">
        <v>0.0</v>
      </c>
      <c r="O26" s="9">
        <v>0.0</v>
      </c>
      <c r="P26" s="9">
        <v>0.0</v>
      </c>
      <c r="Q26" s="9">
        <v>0.0</v>
      </c>
      <c r="R26" s="4"/>
      <c r="S26" s="46"/>
      <c r="T26" s="4"/>
      <c r="U26" s="4"/>
      <c r="V26" s="4"/>
      <c r="W26" s="4"/>
      <c r="X26" s="4"/>
      <c r="Y26" s="4"/>
      <c r="Z26" s="4"/>
    </row>
    <row r="27" ht="15.75" customHeight="1">
      <c r="A27" s="8">
        <f>Kontoplan!B25</f>
        <v>3992</v>
      </c>
      <c r="B27" s="8" t="str">
        <f>Kontoplan!C25</f>
        <v>Støtte fra BI</v>
      </c>
      <c r="C27" s="9"/>
      <c r="D27" s="9"/>
      <c r="E27" s="16">
        <f t="shared" si="1"/>
        <v>0</v>
      </c>
      <c r="F27" s="9">
        <v>0.0</v>
      </c>
      <c r="G27" s="9">
        <v>0.0</v>
      </c>
      <c r="H27" s="9">
        <v>0.0</v>
      </c>
      <c r="I27" s="9">
        <v>0.0</v>
      </c>
      <c r="J27" s="9">
        <v>0.0</v>
      </c>
      <c r="K27" s="9">
        <v>0.0</v>
      </c>
      <c r="L27" s="9">
        <v>0.0</v>
      </c>
      <c r="M27" s="9">
        <v>0.0</v>
      </c>
      <c r="N27" s="9">
        <v>0.0</v>
      </c>
      <c r="O27" s="9">
        <v>0.0</v>
      </c>
      <c r="P27" s="9">
        <v>0.0</v>
      </c>
      <c r="Q27" s="9">
        <v>0.0</v>
      </c>
      <c r="R27" s="4"/>
      <c r="S27" s="46"/>
      <c r="T27" s="4"/>
      <c r="U27" s="4"/>
      <c r="V27" s="4"/>
      <c r="W27" s="4"/>
      <c r="X27" s="4"/>
      <c r="Y27" s="4"/>
      <c r="Z27" s="4"/>
    </row>
    <row r="28" ht="15.75" customHeight="1">
      <c r="A28" s="8">
        <f>Kontoplan!B26</f>
        <v>3993</v>
      </c>
      <c r="B28" s="8" t="str">
        <f>Kontoplan!C26</f>
        <v>Støtte fra Velferdstinget</v>
      </c>
      <c r="C28" s="9"/>
      <c r="D28" s="9"/>
      <c r="E28" s="16">
        <f t="shared" si="1"/>
        <v>-425000</v>
      </c>
      <c r="F28" s="9">
        <v>0.0</v>
      </c>
      <c r="G28" s="9">
        <v>-212500.0</v>
      </c>
      <c r="H28" s="9">
        <v>0.0</v>
      </c>
      <c r="I28" s="9">
        <v>0.0</v>
      </c>
      <c r="J28" s="9">
        <v>0.0</v>
      </c>
      <c r="K28" s="9">
        <v>0.0</v>
      </c>
      <c r="L28" s="9">
        <v>0.0</v>
      </c>
      <c r="M28" s="9">
        <v>0.0</v>
      </c>
      <c r="N28" s="9">
        <v>-212500.0</v>
      </c>
      <c r="O28" s="9">
        <v>0.0</v>
      </c>
      <c r="P28" s="9">
        <v>0.0</v>
      </c>
      <c r="Q28" s="9">
        <v>0.0</v>
      </c>
      <c r="R28" s="4"/>
      <c r="S28" s="46"/>
      <c r="T28" s="4"/>
      <c r="U28" s="4"/>
      <c r="V28" s="4"/>
      <c r="W28" s="4"/>
      <c r="X28" s="4"/>
      <c r="Y28" s="4"/>
      <c r="Z28" s="4"/>
    </row>
    <row r="29" ht="15.75" customHeight="1">
      <c r="A29" s="8">
        <f>Kontoplan!B27</f>
        <v>3994</v>
      </c>
      <c r="B29" s="8" t="str">
        <f>Kontoplan!C27</f>
        <v>Støtte fra NSI</v>
      </c>
      <c r="C29" s="9"/>
      <c r="D29" s="9"/>
      <c r="E29" s="16">
        <f t="shared" si="1"/>
        <v>0</v>
      </c>
      <c r="F29" s="9">
        <v>0.0</v>
      </c>
      <c r="G29" s="9">
        <v>0.0</v>
      </c>
      <c r="H29" s="9">
        <v>0.0</v>
      </c>
      <c r="I29" s="9">
        <v>0.0</v>
      </c>
      <c r="J29" s="9">
        <v>0.0</v>
      </c>
      <c r="K29" s="9">
        <v>0.0</v>
      </c>
      <c r="L29" s="9">
        <v>0.0</v>
      </c>
      <c r="M29" s="9">
        <v>0.0</v>
      </c>
      <c r="N29" s="9">
        <v>0.0</v>
      </c>
      <c r="O29" s="9">
        <v>0.0</v>
      </c>
      <c r="P29" s="9">
        <v>0.0</v>
      </c>
      <c r="Q29" s="9">
        <v>0.0</v>
      </c>
      <c r="R29" s="4"/>
      <c r="S29" s="46"/>
      <c r="T29" s="4"/>
      <c r="U29" s="4"/>
      <c r="V29" s="4"/>
      <c r="W29" s="4"/>
      <c r="X29" s="4"/>
      <c r="Y29" s="4"/>
      <c r="Z29" s="4"/>
    </row>
    <row r="30" ht="15.75" customHeight="1">
      <c r="A30" s="8">
        <f>Kontoplan!B28</f>
        <v>3995</v>
      </c>
      <c r="B30" s="8" t="str">
        <f>Kontoplan!C28</f>
        <v>Annen støtte</v>
      </c>
      <c r="C30" s="9"/>
      <c r="D30" s="9"/>
      <c r="E30" s="16">
        <f t="shared" si="1"/>
        <v>0</v>
      </c>
      <c r="F30" s="9">
        <v>0.0</v>
      </c>
      <c r="G30" s="9">
        <v>0.0</v>
      </c>
      <c r="H30" s="9">
        <v>0.0</v>
      </c>
      <c r="I30" s="9">
        <v>0.0</v>
      </c>
      <c r="J30" s="9">
        <v>0.0</v>
      </c>
      <c r="K30" s="9">
        <v>0.0</v>
      </c>
      <c r="L30" s="9">
        <v>0.0</v>
      </c>
      <c r="M30" s="9">
        <v>0.0</v>
      </c>
      <c r="N30" s="9">
        <v>0.0</v>
      </c>
      <c r="O30" s="9">
        <v>0.0</v>
      </c>
      <c r="P30" s="9">
        <v>0.0</v>
      </c>
      <c r="Q30" s="9">
        <v>0.0</v>
      </c>
      <c r="R30" s="4"/>
      <c r="S30" s="46"/>
      <c r="T30" s="4"/>
      <c r="U30" s="4"/>
      <c r="V30" s="4"/>
      <c r="W30" s="4"/>
      <c r="X30" s="4"/>
      <c r="Y30" s="4"/>
      <c r="Z30" s="4"/>
    </row>
    <row r="31" ht="15.75" customHeight="1">
      <c r="A31" s="4"/>
      <c r="B31" s="4"/>
      <c r="C31" s="12"/>
      <c r="D31" s="12"/>
      <c r="E31" s="12"/>
      <c r="F31" s="12"/>
      <c r="G31" s="12"/>
      <c r="H31" s="12"/>
      <c r="I31" s="12"/>
      <c r="J31" s="12"/>
      <c r="K31" s="12"/>
      <c r="L31" s="12"/>
      <c r="M31" s="12"/>
      <c r="N31" s="12"/>
      <c r="O31" s="12"/>
      <c r="P31" s="12"/>
      <c r="Q31" s="12"/>
      <c r="R31" s="4"/>
      <c r="S31" s="4"/>
      <c r="T31" s="4"/>
      <c r="U31" s="4"/>
      <c r="V31" s="4"/>
      <c r="W31" s="4"/>
      <c r="X31" s="4"/>
      <c r="Y31" s="4"/>
      <c r="Z31" s="4"/>
    </row>
    <row r="32" ht="15.75" customHeight="1">
      <c r="A32" s="13" t="s">
        <v>30</v>
      </c>
      <c r="B32" s="14"/>
      <c r="C32" s="15">
        <f t="shared" ref="C32:Q32" si="2">SUM(C13:C31)</f>
        <v>0</v>
      </c>
      <c r="D32" s="15">
        <f t="shared" si="2"/>
        <v>0</v>
      </c>
      <c r="E32" s="16">
        <f t="shared" si="2"/>
        <v>-1838000</v>
      </c>
      <c r="F32" s="15">
        <f t="shared" si="2"/>
        <v>-200000</v>
      </c>
      <c r="G32" s="15">
        <f t="shared" si="2"/>
        <v>-212500</v>
      </c>
      <c r="H32" s="15">
        <f t="shared" si="2"/>
        <v>-406000</v>
      </c>
      <c r="I32" s="15">
        <f t="shared" si="2"/>
        <v>0</v>
      </c>
      <c r="J32" s="15">
        <f t="shared" si="2"/>
        <v>0</v>
      </c>
      <c r="K32" s="15">
        <f t="shared" si="2"/>
        <v>0</v>
      </c>
      <c r="L32" s="15">
        <f t="shared" si="2"/>
        <v>-250000</v>
      </c>
      <c r="M32" s="15">
        <f t="shared" si="2"/>
        <v>0</v>
      </c>
      <c r="N32" s="15">
        <f t="shared" si="2"/>
        <v>-213500</v>
      </c>
      <c r="O32" s="15">
        <f t="shared" si="2"/>
        <v>-456000</v>
      </c>
      <c r="P32" s="15">
        <f t="shared" si="2"/>
        <v>0</v>
      </c>
      <c r="Q32" s="15">
        <f t="shared" si="2"/>
        <v>-100000</v>
      </c>
      <c r="R32" s="4"/>
      <c r="S32" s="46"/>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5" t="s">
        <v>31</v>
      </c>
      <c r="B36" s="2"/>
      <c r="C36" s="2"/>
      <c r="D36" s="2"/>
      <c r="E36" s="2"/>
      <c r="F36" s="2"/>
      <c r="G36" s="2"/>
      <c r="H36" s="2"/>
      <c r="I36" s="2"/>
      <c r="J36" s="2"/>
      <c r="K36" s="2"/>
      <c r="L36" s="2"/>
      <c r="M36" s="2"/>
      <c r="N36" s="2"/>
      <c r="O36" s="2"/>
      <c r="P36" s="2"/>
      <c r="Q36" s="2"/>
      <c r="R36" s="2"/>
      <c r="S36" s="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6" t="s">
        <v>3</v>
      </c>
      <c r="B38" s="6" t="s">
        <v>4</v>
      </c>
      <c r="C38" s="6" t="s">
        <v>5</v>
      </c>
      <c r="D38" s="6" t="s">
        <v>6</v>
      </c>
      <c r="E38" s="7" t="s">
        <v>7</v>
      </c>
      <c r="F38" s="6" t="s">
        <v>172</v>
      </c>
      <c r="G38" s="6" t="s">
        <v>173</v>
      </c>
      <c r="H38" s="6" t="s">
        <v>174</v>
      </c>
      <c r="I38" s="6" t="s">
        <v>175</v>
      </c>
      <c r="J38" s="6" t="s">
        <v>176</v>
      </c>
      <c r="K38" s="6" t="s">
        <v>177</v>
      </c>
      <c r="L38" s="6" t="s">
        <v>178</v>
      </c>
      <c r="M38" s="6" t="s">
        <v>179</v>
      </c>
      <c r="N38" s="6" t="s">
        <v>180</v>
      </c>
      <c r="O38" s="6" t="s">
        <v>181</v>
      </c>
      <c r="P38" s="6" t="s">
        <v>182</v>
      </c>
      <c r="Q38" s="6" t="s">
        <v>183</v>
      </c>
      <c r="R38" s="45"/>
      <c r="S38" s="6" t="s">
        <v>184</v>
      </c>
      <c r="T38" s="4"/>
      <c r="U38" s="4"/>
      <c r="V38" s="4"/>
      <c r="W38" s="4"/>
      <c r="X38" s="4"/>
      <c r="Y38" s="4"/>
      <c r="Z38" s="4"/>
    </row>
    <row r="39" ht="15.75" customHeight="1">
      <c r="A39" s="8">
        <f>Kontoplan!B29</f>
        <v>5910</v>
      </c>
      <c r="B39" s="8" t="str">
        <f>Kontoplan!C29</f>
        <v>Lunsjkort</v>
      </c>
      <c r="C39" s="9"/>
      <c r="D39" s="9"/>
      <c r="E39" s="16">
        <f t="shared" ref="E39:E70" si="3">SUM(F39:Q39)</f>
        <v>0</v>
      </c>
      <c r="F39" s="9">
        <v>0.0</v>
      </c>
      <c r="G39" s="9">
        <v>0.0</v>
      </c>
      <c r="H39" s="9">
        <v>0.0</v>
      </c>
      <c r="I39" s="9">
        <v>0.0</v>
      </c>
      <c r="J39" s="9">
        <v>0.0</v>
      </c>
      <c r="K39" s="9">
        <v>0.0</v>
      </c>
      <c r="L39" s="9">
        <v>0.0</v>
      </c>
      <c r="M39" s="9">
        <v>0.0</v>
      </c>
      <c r="N39" s="9">
        <v>0.0</v>
      </c>
      <c r="O39" s="9">
        <v>0.0</v>
      </c>
      <c r="P39" s="9">
        <v>0.0</v>
      </c>
      <c r="Q39" s="9">
        <v>0.0</v>
      </c>
      <c r="R39" s="4"/>
      <c r="S39" s="46"/>
      <c r="T39" s="4"/>
      <c r="U39" s="4"/>
      <c r="V39" s="4"/>
      <c r="W39" s="4"/>
      <c r="X39" s="4"/>
      <c r="Y39" s="4"/>
      <c r="Z39" s="4"/>
    </row>
    <row r="40" ht="15.75" customHeight="1">
      <c r="A40" s="8">
        <f>Kontoplan!B30</f>
        <v>5995</v>
      </c>
      <c r="B40" s="8" t="str">
        <f>Kontoplan!C30</f>
        <v>Styrekostnader</v>
      </c>
      <c r="C40" s="9"/>
      <c r="D40" s="9"/>
      <c r="E40" s="16">
        <f t="shared" si="3"/>
        <v>0</v>
      </c>
      <c r="F40" s="9">
        <v>0.0</v>
      </c>
      <c r="G40" s="9">
        <v>0.0</v>
      </c>
      <c r="H40" s="9">
        <v>0.0</v>
      </c>
      <c r="I40" s="9">
        <v>0.0</v>
      </c>
      <c r="J40" s="9">
        <v>0.0</v>
      </c>
      <c r="K40" s="9">
        <v>0.0</v>
      </c>
      <c r="L40" s="9">
        <v>0.0</v>
      </c>
      <c r="M40" s="9">
        <v>0.0</v>
      </c>
      <c r="N40" s="9">
        <v>0.0</v>
      </c>
      <c r="O40" s="9">
        <v>0.0</v>
      </c>
      <c r="P40" s="9">
        <v>0.0</v>
      </c>
      <c r="Q40" s="9">
        <v>0.0</v>
      </c>
      <c r="R40" s="4"/>
      <c r="S40" s="46"/>
      <c r="T40" s="4"/>
      <c r="U40" s="4"/>
      <c r="V40" s="4"/>
      <c r="W40" s="4"/>
      <c r="X40" s="4"/>
      <c r="Y40" s="4"/>
      <c r="Z40" s="4"/>
    </row>
    <row r="41" ht="15.75" customHeight="1">
      <c r="A41" s="8">
        <f>Kontoplan!B31</f>
        <v>6480</v>
      </c>
      <c r="B41" s="8" t="str">
        <f>Kontoplan!C31</f>
        <v>Leiekostnad idrett</v>
      </c>
      <c r="C41" s="9"/>
      <c r="D41" s="9"/>
      <c r="E41" s="16">
        <f t="shared" si="3"/>
        <v>127500</v>
      </c>
      <c r="F41" s="9">
        <v>0.0</v>
      </c>
      <c r="G41" s="9">
        <v>63750.0</v>
      </c>
      <c r="H41" s="9">
        <v>0.0</v>
      </c>
      <c r="I41" s="9">
        <v>0.0</v>
      </c>
      <c r="J41" s="9">
        <v>0.0</v>
      </c>
      <c r="K41" s="9">
        <v>0.0</v>
      </c>
      <c r="L41" s="9">
        <v>0.0</v>
      </c>
      <c r="M41" s="9">
        <v>0.0</v>
      </c>
      <c r="N41" s="9">
        <v>63750.0</v>
      </c>
      <c r="O41" s="9">
        <v>0.0</v>
      </c>
      <c r="P41" s="9">
        <v>0.0</v>
      </c>
      <c r="Q41" s="9">
        <v>0.0</v>
      </c>
      <c r="R41" s="4"/>
      <c r="S41" s="46"/>
      <c r="T41" s="4"/>
      <c r="U41" s="4"/>
      <c r="V41" s="4"/>
      <c r="W41" s="4"/>
      <c r="X41" s="4"/>
      <c r="Y41" s="4"/>
      <c r="Z41" s="4"/>
    </row>
    <row r="42" ht="15.75" customHeight="1">
      <c r="A42" s="8">
        <f>Kontoplan!B32</f>
        <v>6490</v>
      </c>
      <c r="B42" s="8" t="str">
        <f>Kontoplan!C32</f>
        <v>Leiekostnad annen</v>
      </c>
      <c r="C42" s="9"/>
      <c r="D42" s="9"/>
      <c r="E42" s="16">
        <f t="shared" si="3"/>
        <v>0</v>
      </c>
      <c r="F42" s="9">
        <v>0.0</v>
      </c>
      <c r="G42" s="9">
        <v>0.0</v>
      </c>
      <c r="H42" s="9">
        <v>0.0</v>
      </c>
      <c r="I42" s="9">
        <v>0.0</v>
      </c>
      <c r="J42" s="9">
        <v>0.0</v>
      </c>
      <c r="K42" s="9">
        <v>0.0</v>
      </c>
      <c r="L42" s="9">
        <v>0.0</v>
      </c>
      <c r="M42" s="9">
        <v>0.0</v>
      </c>
      <c r="N42" s="9">
        <v>0.0</v>
      </c>
      <c r="O42" s="9">
        <v>0.0</v>
      </c>
      <c r="P42" s="9">
        <v>0.0</v>
      </c>
      <c r="Q42" s="9">
        <v>0.0</v>
      </c>
      <c r="R42" s="4"/>
      <c r="S42" s="46"/>
      <c r="T42" s="4"/>
      <c r="U42" s="4"/>
      <c r="V42" s="4"/>
      <c r="W42" s="4"/>
      <c r="X42" s="4"/>
      <c r="Y42" s="4"/>
      <c r="Z42" s="4"/>
    </row>
    <row r="43" ht="15.75" customHeight="1">
      <c r="A43" s="8">
        <f>Kontoplan!B33</f>
        <v>6540</v>
      </c>
      <c r="B43" s="8" t="str">
        <f>Kontoplan!C33</f>
        <v>Idrettsutstyr</v>
      </c>
      <c r="C43" s="9"/>
      <c r="D43" s="9"/>
      <c r="E43" s="16">
        <f t="shared" si="3"/>
        <v>157150</v>
      </c>
      <c r="F43" s="9">
        <v>0.0</v>
      </c>
      <c r="G43" s="9">
        <v>23375.0</v>
      </c>
      <c r="H43" s="9">
        <v>97200.0</v>
      </c>
      <c r="I43" s="9">
        <v>0.0</v>
      </c>
      <c r="J43" s="9">
        <v>0.0</v>
      </c>
      <c r="K43" s="9">
        <v>0.0</v>
      </c>
      <c r="L43" s="9">
        <v>0.0</v>
      </c>
      <c r="M43" s="9">
        <v>0.0</v>
      </c>
      <c r="N43" s="9">
        <v>23375.0</v>
      </c>
      <c r="O43" s="9">
        <v>13200.0</v>
      </c>
      <c r="P43" s="9">
        <v>0.0</v>
      </c>
      <c r="Q43" s="9">
        <v>0.0</v>
      </c>
      <c r="R43" s="4"/>
      <c r="S43" s="46"/>
      <c r="T43" s="4"/>
      <c r="U43" s="4"/>
      <c r="V43" s="4"/>
      <c r="W43" s="4"/>
      <c r="X43" s="4"/>
      <c r="Y43" s="4"/>
      <c r="Z43" s="4"/>
    </row>
    <row r="44" ht="15.75" customHeight="1">
      <c r="A44" s="8">
        <f>Kontoplan!B34</f>
        <v>6550</v>
      </c>
      <c r="B44" s="8" t="str">
        <f>Kontoplan!C34</f>
        <v>Driftsmateriale</v>
      </c>
      <c r="C44" s="9"/>
      <c r="D44" s="9"/>
      <c r="E44" s="16">
        <f t="shared" si="3"/>
        <v>0</v>
      </c>
      <c r="F44" s="9">
        <v>0.0</v>
      </c>
      <c r="G44" s="9">
        <v>0.0</v>
      </c>
      <c r="H44" s="9">
        <v>0.0</v>
      </c>
      <c r="I44" s="9">
        <v>0.0</v>
      </c>
      <c r="J44" s="9">
        <v>0.0</v>
      </c>
      <c r="K44" s="9">
        <v>0.0</v>
      </c>
      <c r="L44" s="9">
        <v>0.0</v>
      </c>
      <c r="M44" s="9">
        <v>0.0</v>
      </c>
      <c r="N44" s="9">
        <v>0.0</v>
      </c>
      <c r="O44" s="9">
        <v>0.0</v>
      </c>
      <c r="P44" s="9">
        <v>0.0</v>
      </c>
      <c r="Q44" s="9">
        <v>0.0</v>
      </c>
      <c r="R44" s="4"/>
      <c r="S44" s="46"/>
      <c r="T44" s="4"/>
      <c r="U44" s="4"/>
      <c r="V44" s="4"/>
      <c r="W44" s="4"/>
      <c r="X44" s="4"/>
      <c r="Y44" s="4"/>
      <c r="Z44" s="4"/>
    </row>
    <row r="45" ht="15.75" customHeight="1">
      <c r="A45" s="8">
        <f>Kontoplan!B35</f>
        <v>6555</v>
      </c>
      <c r="B45" s="8" t="str">
        <f>Kontoplan!C35</f>
        <v>Andre driftskostnader</v>
      </c>
      <c r="C45" s="9"/>
      <c r="D45" s="9"/>
      <c r="E45" s="16">
        <f t="shared" si="3"/>
        <v>40200</v>
      </c>
      <c r="F45" s="9">
        <v>0.0</v>
      </c>
      <c r="G45" s="9">
        <v>0.0</v>
      </c>
      <c r="H45" s="9">
        <v>0.0</v>
      </c>
      <c r="I45" s="9">
        <v>0.0</v>
      </c>
      <c r="J45" s="9">
        <v>0.0</v>
      </c>
      <c r="K45" s="9">
        <v>0.0</v>
      </c>
      <c r="L45" s="9">
        <v>0.0</v>
      </c>
      <c r="M45" s="9">
        <v>0.0</v>
      </c>
      <c r="N45" s="9">
        <v>0.0</v>
      </c>
      <c r="O45" s="9">
        <v>10200.0</v>
      </c>
      <c r="P45" s="9">
        <v>0.0</v>
      </c>
      <c r="Q45" s="9">
        <v>30000.0</v>
      </c>
      <c r="R45" s="4"/>
      <c r="S45" s="46"/>
      <c r="T45" s="4"/>
      <c r="U45" s="4"/>
      <c r="V45" s="4"/>
      <c r="W45" s="4"/>
      <c r="X45" s="4"/>
      <c r="Y45" s="4"/>
      <c r="Z45" s="4"/>
    </row>
    <row r="46" ht="15.75" customHeight="1">
      <c r="A46" s="8">
        <f>Kontoplan!B36</f>
        <v>6571</v>
      </c>
      <c r="B46" s="8" t="str">
        <f>Kontoplan!C36</f>
        <v>Drakter</v>
      </c>
      <c r="C46" s="9"/>
      <c r="D46" s="9"/>
      <c r="E46" s="16">
        <f t="shared" si="3"/>
        <v>0</v>
      </c>
      <c r="F46" s="9">
        <v>0.0</v>
      </c>
      <c r="G46" s="9">
        <v>0.0</v>
      </c>
      <c r="H46" s="9">
        <v>0.0</v>
      </c>
      <c r="I46" s="9">
        <v>0.0</v>
      </c>
      <c r="J46" s="9">
        <v>0.0</v>
      </c>
      <c r="K46" s="9">
        <v>0.0</v>
      </c>
      <c r="L46" s="9">
        <v>0.0</v>
      </c>
      <c r="M46" s="9">
        <v>0.0</v>
      </c>
      <c r="N46" s="9">
        <v>0.0</v>
      </c>
      <c r="O46" s="9">
        <v>0.0</v>
      </c>
      <c r="P46" s="9">
        <v>0.0</v>
      </c>
      <c r="Q46" s="9">
        <v>0.0</v>
      </c>
      <c r="R46" s="4"/>
      <c r="S46" s="46"/>
      <c r="T46" s="4"/>
      <c r="U46" s="4"/>
      <c r="V46" s="4"/>
      <c r="W46" s="4"/>
      <c r="X46" s="4"/>
      <c r="Y46" s="4"/>
      <c r="Z46" s="4"/>
    </row>
    <row r="47" ht="15.75" customHeight="1">
      <c r="A47" s="8">
        <f>Kontoplan!B37</f>
        <v>6572</v>
      </c>
      <c r="B47" s="8" t="str">
        <f>Kontoplan!C37</f>
        <v>Annet klær</v>
      </c>
      <c r="C47" s="9"/>
      <c r="D47" s="9"/>
      <c r="E47" s="16">
        <f t="shared" si="3"/>
        <v>156200</v>
      </c>
      <c r="F47" s="9">
        <v>0.0</v>
      </c>
      <c r="G47" s="9">
        <v>0.0</v>
      </c>
      <c r="H47" s="9">
        <v>75900.0</v>
      </c>
      <c r="I47" s="9">
        <v>0.0</v>
      </c>
      <c r="J47" s="9">
        <v>0.0</v>
      </c>
      <c r="K47" s="9">
        <v>0.0</v>
      </c>
      <c r="L47" s="9">
        <v>0.0</v>
      </c>
      <c r="M47" s="9">
        <v>0.0</v>
      </c>
      <c r="N47" s="9">
        <v>75900.0</v>
      </c>
      <c r="O47" s="9">
        <v>0.0</v>
      </c>
      <c r="P47" s="9">
        <v>0.0</v>
      </c>
      <c r="Q47" s="9">
        <v>4400.0</v>
      </c>
      <c r="R47" s="4"/>
      <c r="S47" s="46"/>
      <c r="T47" s="4"/>
      <c r="U47" s="4"/>
      <c r="V47" s="4"/>
      <c r="W47" s="4"/>
      <c r="X47" s="4"/>
      <c r="Y47" s="4"/>
      <c r="Z47" s="4"/>
    </row>
    <row r="48" ht="15.75" customHeight="1">
      <c r="A48" s="8">
        <f>Kontoplan!B38</f>
        <v>6620</v>
      </c>
      <c r="B48" s="8" t="str">
        <f>Kontoplan!C38</f>
        <v>Reparasjon og vedlikehold</v>
      </c>
      <c r="C48" s="9"/>
      <c r="D48" s="9"/>
      <c r="E48" s="16">
        <f t="shared" si="3"/>
        <v>0</v>
      </c>
      <c r="F48" s="9">
        <v>0.0</v>
      </c>
      <c r="G48" s="9">
        <v>0.0</v>
      </c>
      <c r="H48" s="9">
        <v>0.0</v>
      </c>
      <c r="I48" s="9">
        <v>0.0</v>
      </c>
      <c r="J48" s="9">
        <v>0.0</v>
      </c>
      <c r="K48" s="9">
        <v>0.0</v>
      </c>
      <c r="L48" s="9">
        <v>0.0</v>
      </c>
      <c r="M48" s="9">
        <v>0.0</v>
      </c>
      <c r="N48" s="9">
        <v>0.0</v>
      </c>
      <c r="O48" s="9">
        <v>0.0</v>
      </c>
      <c r="P48" s="9">
        <v>0.0</v>
      </c>
      <c r="Q48" s="9">
        <v>0.0</v>
      </c>
      <c r="R48" s="4"/>
      <c r="S48" s="46"/>
      <c r="T48" s="4"/>
      <c r="U48" s="4"/>
      <c r="V48" s="4"/>
      <c r="W48" s="4"/>
      <c r="X48" s="4"/>
      <c r="Y48" s="4"/>
      <c r="Z48" s="4"/>
    </row>
    <row r="49" ht="15.75" customHeight="1">
      <c r="A49" s="8">
        <f>Kontoplan!B39</f>
        <v>6705</v>
      </c>
      <c r="B49" s="8" t="str">
        <f>Kontoplan!C39</f>
        <v>Regnskapshonorar</v>
      </c>
      <c r="C49" s="9"/>
      <c r="D49" s="9"/>
      <c r="E49" s="16">
        <f t="shared" si="3"/>
        <v>240000</v>
      </c>
      <c r="F49" s="9">
        <v>25000.0</v>
      </c>
      <c r="G49" s="9">
        <v>25000.0</v>
      </c>
      <c r="H49" s="9">
        <v>25000.0</v>
      </c>
      <c r="I49" s="9">
        <v>20000.0</v>
      </c>
      <c r="J49" s="9">
        <v>20000.0</v>
      </c>
      <c r="K49" s="9">
        <v>20000.0</v>
      </c>
      <c r="L49" s="9">
        <v>5000.0</v>
      </c>
      <c r="M49" s="9">
        <v>20000.0</v>
      </c>
      <c r="N49" s="9">
        <v>20000.0</v>
      </c>
      <c r="O49" s="9">
        <v>20000.0</v>
      </c>
      <c r="P49" s="9">
        <v>20000.0</v>
      </c>
      <c r="Q49" s="9">
        <v>20000.0</v>
      </c>
      <c r="R49" s="4"/>
      <c r="S49" s="46"/>
      <c r="T49" s="4"/>
      <c r="U49" s="4"/>
      <c r="V49" s="4"/>
      <c r="W49" s="4"/>
      <c r="X49" s="4"/>
      <c r="Y49" s="4"/>
      <c r="Z49" s="4"/>
    </row>
    <row r="50" ht="15.75" customHeight="1">
      <c r="A50" s="8">
        <f>Kontoplan!B40</f>
        <v>6710</v>
      </c>
      <c r="B50" s="8" t="str">
        <f>Kontoplan!C40</f>
        <v>Dommerhonorar</v>
      </c>
      <c r="C50" s="9"/>
      <c r="D50" s="9"/>
      <c r="E50" s="16">
        <f t="shared" si="3"/>
        <v>0</v>
      </c>
      <c r="F50" s="9">
        <v>0.0</v>
      </c>
      <c r="G50" s="9">
        <v>0.0</v>
      </c>
      <c r="H50" s="9">
        <v>0.0</v>
      </c>
      <c r="I50" s="9">
        <v>0.0</v>
      </c>
      <c r="J50" s="9">
        <v>0.0</v>
      </c>
      <c r="K50" s="9">
        <v>0.0</v>
      </c>
      <c r="L50" s="9">
        <v>0.0</v>
      </c>
      <c r="M50" s="9">
        <v>0.0</v>
      </c>
      <c r="N50" s="9">
        <v>0.0</v>
      </c>
      <c r="O50" s="9">
        <v>0.0</v>
      </c>
      <c r="P50" s="9">
        <v>0.0</v>
      </c>
      <c r="Q50" s="9">
        <v>0.0</v>
      </c>
      <c r="R50" s="4"/>
      <c r="S50" s="46"/>
      <c r="T50" s="4"/>
      <c r="U50" s="4"/>
      <c r="V50" s="4"/>
      <c r="W50" s="4"/>
      <c r="X50" s="4"/>
      <c r="Y50" s="4"/>
      <c r="Z50" s="4"/>
    </row>
    <row r="51" ht="15.75" customHeight="1">
      <c r="A51" s="8">
        <f>Kontoplan!B41</f>
        <v>6711</v>
      </c>
      <c r="B51" s="8" t="str">
        <f>Kontoplan!C41</f>
        <v>Trenerhonorar</v>
      </c>
      <c r="C51" s="9"/>
      <c r="D51" s="9"/>
      <c r="E51" s="16">
        <f t="shared" si="3"/>
        <v>42500</v>
      </c>
      <c r="F51" s="9">
        <v>0.0</v>
      </c>
      <c r="G51" s="9">
        <v>21250.0</v>
      </c>
      <c r="H51" s="9">
        <v>0.0</v>
      </c>
      <c r="I51" s="9">
        <v>0.0</v>
      </c>
      <c r="J51" s="9">
        <v>0.0</v>
      </c>
      <c r="K51" s="9">
        <v>0.0</v>
      </c>
      <c r="L51" s="9">
        <v>0.0</v>
      </c>
      <c r="M51" s="9">
        <v>0.0</v>
      </c>
      <c r="N51" s="9">
        <v>21250.0</v>
      </c>
      <c r="O51" s="9">
        <v>0.0</v>
      </c>
      <c r="P51" s="9">
        <v>0.0</v>
      </c>
      <c r="Q51" s="9">
        <v>0.0</v>
      </c>
      <c r="R51" s="4"/>
      <c r="S51" s="46"/>
      <c r="T51" s="4"/>
      <c r="U51" s="4"/>
      <c r="V51" s="4"/>
      <c r="W51" s="4"/>
      <c r="X51" s="4"/>
      <c r="Y51" s="4"/>
      <c r="Z51" s="4"/>
    </row>
    <row r="52" ht="15.75" customHeight="1">
      <c r="A52" s="8">
        <f>Kontoplan!B42</f>
        <v>6800</v>
      </c>
      <c r="B52" s="8" t="str">
        <f>Kontoplan!C42</f>
        <v>Kontorrekvisita</v>
      </c>
      <c r="C52" s="9"/>
      <c r="D52" s="9"/>
      <c r="E52" s="16">
        <f t="shared" si="3"/>
        <v>0</v>
      </c>
      <c r="F52" s="9">
        <v>0.0</v>
      </c>
      <c r="G52" s="9">
        <v>0.0</v>
      </c>
      <c r="H52" s="9">
        <v>0.0</v>
      </c>
      <c r="I52" s="9">
        <v>0.0</v>
      </c>
      <c r="J52" s="9">
        <v>0.0</v>
      </c>
      <c r="K52" s="9">
        <v>0.0</v>
      </c>
      <c r="L52" s="9">
        <v>0.0</v>
      </c>
      <c r="M52" s="9">
        <v>0.0</v>
      </c>
      <c r="N52" s="9">
        <v>0.0</v>
      </c>
      <c r="O52" s="9">
        <v>0.0</v>
      </c>
      <c r="P52" s="9">
        <v>0.0</v>
      </c>
      <c r="Q52" s="9">
        <v>0.0</v>
      </c>
      <c r="R52" s="4"/>
      <c r="S52" s="46"/>
      <c r="T52" s="4"/>
      <c r="U52" s="4"/>
      <c r="V52" s="4"/>
      <c r="W52" s="4"/>
      <c r="X52" s="4"/>
      <c r="Y52" s="4"/>
      <c r="Z52" s="4"/>
    </row>
    <row r="53" ht="15.75" customHeight="1">
      <c r="A53" s="8">
        <f>Kontoplan!B43</f>
        <v>6810</v>
      </c>
      <c r="B53" s="8" t="str">
        <f>Kontoplan!C43</f>
        <v>Datakostnad</v>
      </c>
      <c r="C53" s="9"/>
      <c r="D53" s="9"/>
      <c r="E53" s="16">
        <f t="shared" si="3"/>
        <v>6360</v>
      </c>
      <c r="F53" s="9">
        <v>530.0</v>
      </c>
      <c r="G53" s="9">
        <v>530.0</v>
      </c>
      <c r="H53" s="9">
        <v>530.0</v>
      </c>
      <c r="I53" s="9">
        <v>530.0</v>
      </c>
      <c r="J53" s="9">
        <v>530.0</v>
      </c>
      <c r="K53" s="9">
        <v>530.0</v>
      </c>
      <c r="L53" s="9">
        <v>530.0</v>
      </c>
      <c r="M53" s="9">
        <v>530.0</v>
      </c>
      <c r="N53" s="9">
        <v>530.0</v>
      </c>
      <c r="O53" s="9">
        <v>530.0</v>
      </c>
      <c r="P53" s="9">
        <v>530.0</v>
      </c>
      <c r="Q53" s="9">
        <v>530.0</v>
      </c>
      <c r="R53" s="4"/>
      <c r="S53" s="46"/>
      <c r="T53" s="4"/>
      <c r="U53" s="4"/>
      <c r="V53" s="4"/>
      <c r="W53" s="4"/>
      <c r="X53" s="4"/>
      <c r="Y53" s="4"/>
      <c r="Z53" s="4"/>
    </row>
    <row r="54" ht="15.75" customHeight="1">
      <c r="A54" s="8">
        <f>Kontoplan!B44</f>
        <v>6860</v>
      </c>
      <c r="B54" s="8" t="str">
        <f>Kontoplan!C44</f>
        <v>Møte, kurs, oppdatering o.l</v>
      </c>
      <c r="C54" s="9"/>
      <c r="D54" s="9"/>
      <c r="E54" s="16">
        <f t="shared" si="3"/>
        <v>35200</v>
      </c>
      <c r="F54" s="9">
        <v>0.0</v>
      </c>
      <c r="G54" s="9">
        <v>6000.0</v>
      </c>
      <c r="H54" s="9">
        <v>9200.0</v>
      </c>
      <c r="I54" s="9">
        <v>0.0</v>
      </c>
      <c r="J54" s="9">
        <v>0.0</v>
      </c>
      <c r="K54" s="9">
        <v>0.0</v>
      </c>
      <c r="L54" s="9">
        <v>0.0</v>
      </c>
      <c r="M54" s="9">
        <v>0.0</v>
      </c>
      <c r="N54" s="9">
        <v>20000.0</v>
      </c>
      <c r="O54" s="9">
        <v>0.0</v>
      </c>
      <c r="P54" s="9">
        <v>0.0</v>
      </c>
      <c r="Q54" s="9">
        <v>0.0</v>
      </c>
      <c r="R54" s="4"/>
      <c r="S54" s="46"/>
      <c r="T54" s="4"/>
      <c r="U54" s="4"/>
      <c r="V54" s="4"/>
      <c r="W54" s="4"/>
      <c r="X54" s="4"/>
      <c r="Y54" s="4"/>
      <c r="Z54" s="4"/>
    </row>
    <row r="55" ht="15.75" customHeight="1">
      <c r="A55" s="8">
        <f>Kontoplan!B45</f>
        <v>6900</v>
      </c>
      <c r="B55" s="8" t="str">
        <f>Kontoplan!C45</f>
        <v>Mobil</v>
      </c>
      <c r="C55" s="9"/>
      <c r="D55" s="9"/>
      <c r="E55" s="16">
        <f t="shared" si="3"/>
        <v>0</v>
      </c>
      <c r="F55" s="9">
        <v>0.0</v>
      </c>
      <c r="G55" s="9">
        <v>0.0</v>
      </c>
      <c r="H55" s="9">
        <v>0.0</v>
      </c>
      <c r="I55" s="9">
        <v>0.0</v>
      </c>
      <c r="J55" s="9">
        <v>0.0</v>
      </c>
      <c r="K55" s="9">
        <v>0.0</v>
      </c>
      <c r="L55" s="9">
        <v>0.0</v>
      </c>
      <c r="M55" s="9">
        <v>0.0</v>
      </c>
      <c r="N55" s="9">
        <v>0.0</v>
      </c>
      <c r="O55" s="9">
        <v>0.0</v>
      </c>
      <c r="P55" s="9">
        <v>0.0</v>
      </c>
      <c r="Q55" s="9">
        <v>0.0</v>
      </c>
      <c r="R55" s="4"/>
      <c r="S55" s="46"/>
      <c r="T55" s="4"/>
      <c r="U55" s="4"/>
      <c r="V55" s="4"/>
      <c r="W55" s="4"/>
      <c r="X55" s="4"/>
      <c r="Y55" s="4"/>
      <c r="Z55" s="4"/>
    </row>
    <row r="56" ht="15.75" customHeight="1">
      <c r="A56" s="8">
        <f>Kontoplan!B46</f>
        <v>7140</v>
      </c>
      <c r="B56" s="8" t="str">
        <f>Kontoplan!C46</f>
        <v>Reisekostnad idrett</v>
      </c>
      <c r="C56" s="9"/>
      <c r="D56" s="9"/>
      <c r="E56" s="16">
        <f t="shared" si="3"/>
        <v>5000</v>
      </c>
      <c r="F56" s="9">
        <v>0.0</v>
      </c>
      <c r="G56" s="9">
        <v>0.0</v>
      </c>
      <c r="H56" s="9">
        <v>0.0</v>
      </c>
      <c r="I56" s="9">
        <v>0.0</v>
      </c>
      <c r="J56" s="9">
        <v>0.0</v>
      </c>
      <c r="K56" s="9">
        <v>5000.0</v>
      </c>
      <c r="L56" s="9">
        <v>0.0</v>
      </c>
      <c r="M56" s="9">
        <v>0.0</v>
      </c>
      <c r="N56" s="9">
        <v>0.0</v>
      </c>
      <c r="O56" s="9">
        <v>0.0</v>
      </c>
      <c r="P56" s="9">
        <v>0.0</v>
      </c>
      <c r="Q56" s="9">
        <v>0.0</v>
      </c>
      <c r="R56" s="4"/>
      <c r="S56" s="46"/>
      <c r="T56" s="4"/>
      <c r="U56" s="4"/>
      <c r="V56" s="4"/>
      <c r="W56" s="4"/>
      <c r="X56" s="4"/>
      <c r="Y56" s="4"/>
      <c r="Z56" s="4"/>
    </row>
    <row r="57" ht="15.75" customHeight="1">
      <c r="A57" s="8">
        <f>Kontoplan!B47</f>
        <v>7141</v>
      </c>
      <c r="B57" s="8" t="str">
        <f>Kontoplan!C47</f>
        <v>Reisekostnad annet</v>
      </c>
      <c r="C57" s="9"/>
      <c r="D57" s="9"/>
      <c r="E57" s="16">
        <f t="shared" si="3"/>
        <v>0</v>
      </c>
      <c r="F57" s="9">
        <v>0.0</v>
      </c>
      <c r="G57" s="9">
        <v>0.0</v>
      </c>
      <c r="H57" s="9">
        <v>0.0</v>
      </c>
      <c r="I57" s="9">
        <v>0.0</v>
      </c>
      <c r="J57" s="9">
        <v>0.0</v>
      </c>
      <c r="K57" s="9">
        <v>0.0</v>
      </c>
      <c r="L57" s="9">
        <v>0.0</v>
      </c>
      <c r="M57" s="9">
        <v>0.0</v>
      </c>
      <c r="N57" s="9">
        <v>0.0</v>
      </c>
      <c r="O57" s="9">
        <v>0.0</v>
      </c>
      <c r="P57" s="9">
        <v>0.0</v>
      </c>
      <c r="Q57" s="9">
        <v>0.0</v>
      </c>
      <c r="R57" s="4"/>
      <c r="S57" s="46"/>
      <c r="T57" s="4"/>
      <c r="U57" s="4"/>
      <c r="V57" s="4"/>
      <c r="W57" s="4"/>
      <c r="X57" s="4"/>
      <c r="Y57" s="4"/>
      <c r="Z57" s="4"/>
    </row>
    <row r="58" ht="15.75" customHeight="1">
      <c r="A58" s="8">
        <f>Kontoplan!B48</f>
        <v>7310</v>
      </c>
      <c r="B58" s="8" t="str">
        <f>Kontoplan!C48</f>
        <v>Arrangement, idrett</v>
      </c>
      <c r="C58" s="9"/>
      <c r="D58" s="9"/>
      <c r="E58" s="16">
        <f t="shared" si="3"/>
        <v>20000</v>
      </c>
      <c r="F58" s="9">
        <v>0.0</v>
      </c>
      <c r="G58" s="9">
        <v>0.0</v>
      </c>
      <c r="H58" s="9">
        <v>0.0</v>
      </c>
      <c r="I58" s="9">
        <v>0.0</v>
      </c>
      <c r="J58" s="9">
        <v>0.0</v>
      </c>
      <c r="K58" s="9">
        <v>0.0</v>
      </c>
      <c r="L58" s="9">
        <v>0.0</v>
      </c>
      <c r="M58" s="9">
        <v>20000.0</v>
      </c>
      <c r="N58" s="9">
        <v>0.0</v>
      </c>
      <c r="O58" s="9">
        <v>0.0</v>
      </c>
      <c r="P58" s="9">
        <v>0.0</v>
      </c>
      <c r="Q58" s="9">
        <v>0.0</v>
      </c>
      <c r="R58" s="4"/>
      <c r="S58" s="46"/>
      <c r="T58" s="4"/>
      <c r="U58" s="4"/>
      <c r="V58" s="4"/>
      <c r="W58" s="4"/>
      <c r="X58" s="4"/>
      <c r="Y58" s="4"/>
      <c r="Z58" s="4"/>
    </row>
    <row r="59" ht="15.75" customHeight="1">
      <c r="A59" s="8">
        <f>Kontoplan!B49</f>
        <v>7315</v>
      </c>
      <c r="B59" s="8" t="str">
        <f>Kontoplan!C49</f>
        <v>Arrangement, ikke idrett</v>
      </c>
      <c r="C59" s="9"/>
      <c r="D59" s="9"/>
      <c r="E59" s="16">
        <f t="shared" si="3"/>
        <v>63000</v>
      </c>
      <c r="F59" s="9">
        <v>5000.0</v>
      </c>
      <c r="G59" s="9">
        <v>10000.0</v>
      </c>
      <c r="H59" s="9">
        <v>0.0</v>
      </c>
      <c r="I59" s="9">
        <v>0.0</v>
      </c>
      <c r="J59" s="9">
        <v>15000.0</v>
      </c>
      <c r="K59" s="9">
        <v>0.0</v>
      </c>
      <c r="L59" s="9">
        <v>0.0</v>
      </c>
      <c r="M59" s="9">
        <v>0.0</v>
      </c>
      <c r="N59" s="9">
        <v>5000.0</v>
      </c>
      <c r="O59" s="9">
        <v>13000.0</v>
      </c>
      <c r="P59" s="9">
        <v>0.0</v>
      </c>
      <c r="Q59" s="9">
        <v>15000.0</v>
      </c>
      <c r="R59" s="4"/>
      <c r="S59" s="46"/>
      <c r="T59" s="4"/>
      <c r="U59" s="4"/>
      <c r="V59" s="4"/>
      <c r="W59" s="4"/>
      <c r="X59" s="4"/>
      <c r="Y59" s="4"/>
      <c r="Z59" s="4"/>
    </row>
    <row r="60" ht="15.75" customHeight="1">
      <c r="A60" s="8">
        <f>Kontoplan!B50</f>
        <v>7320</v>
      </c>
      <c r="B60" s="8" t="str">
        <f>Kontoplan!C50</f>
        <v>Markedsføring</v>
      </c>
      <c r="C60" s="9"/>
      <c r="D60" s="9"/>
      <c r="E60" s="16">
        <f t="shared" si="3"/>
        <v>47300</v>
      </c>
      <c r="F60" s="9">
        <f>300+7500</f>
        <v>7800</v>
      </c>
      <c r="G60" s="9">
        <v>0.0</v>
      </c>
      <c r="H60" s="9">
        <v>0.0</v>
      </c>
      <c r="I60" s="9">
        <v>1500.0</v>
      </c>
      <c r="J60" s="9">
        <v>0.0</v>
      </c>
      <c r="K60" s="9">
        <v>0.0</v>
      </c>
      <c r="L60" s="9">
        <v>0.0</v>
      </c>
      <c r="M60" s="9">
        <v>0.0</v>
      </c>
      <c r="N60" s="9">
        <v>35000.0</v>
      </c>
      <c r="O60" s="9">
        <v>3000.0</v>
      </c>
      <c r="P60" s="9">
        <v>0.0</v>
      </c>
      <c r="Q60" s="9">
        <v>0.0</v>
      </c>
      <c r="R60" s="4"/>
      <c r="S60" s="46"/>
      <c r="T60" s="4"/>
      <c r="U60" s="4"/>
      <c r="V60" s="4"/>
      <c r="W60" s="4"/>
      <c r="X60" s="4"/>
      <c r="Y60" s="4"/>
      <c r="Z60" s="4"/>
    </row>
    <row r="61" ht="15.75" customHeight="1">
      <c r="A61" s="8">
        <f>Kontoplan!B51</f>
        <v>7350</v>
      </c>
      <c r="B61" s="8" t="str">
        <f>Kontoplan!C51</f>
        <v>Representasjon</v>
      </c>
      <c r="C61" s="9"/>
      <c r="D61" s="9"/>
      <c r="E61" s="16">
        <f t="shared" si="3"/>
        <v>0</v>
      </c>
      <c r="F61" s="9">
        <v>0.0</v>
      </c>
      <c r="G61" s="9">
        <v>0.0</v>
      </c>
      <c r="H61" s="9">
        <v>0.0</v>
      </c>
      <c r="I61" s="9">
        <v>0.0</v>
      </c>
      <c r="J61" s="9">
        <v>0.0</v>
      </c>
      <c r="K61" s="9">
        <v>0.0</v>
      </c>
      <c r="L61" s="9">
        <v>0.0</v>
      </c>
      <c r="M61" s="9">
        <v>0.0</v>
      </c>
      <c r="N61" s="9">
        <v>0.0</v>
      </c>
      <c r="O61" s="9">
        <v>0.0</v>
      </c>
      <c r="P61" s="9">
        <v>0.0</v>
      </c>
      <c r="Q61" s="9">
        <v>0.0</v>
      </c>
      <c r="R61" s="4"/>
      <c r="S61" s="46"/>
      <c r="T61" s="4"/>
      <c r="U61" s="4"/>
      <c r="V61" s="4"/>
      <c r="W61" s="4"/>
      <c r="X61" s="4"/>
      <c r="Y61" s="4"/>
      <c r="Z61" s="4"/>
    </row>
    <row r="62" ht="15.75" customHeight="1">
      <c r="A62" s="8">
        <f>Kontoplan!B52</f>
        <v>7401</v>
      </c>
      <c r="B62" s="8" t="str">
        <f>Kontoplan!C52</f>
        <v>Bot</v>
      </c>
      <c r="C62" s="9"/>
      <c r="D62" s="9"/>
      <c r="E62" s="16">
        <f t="shared" si="3"/>
        <v>0</v>
      </c>
      <c r="F62" s="9">
        <v>0.0</v>
      </c>
      <c r="G62" s="9">
        <v>0.0</v>
      </c>
      <c r="H62" s="9">
        <v>0.0</v>
      </c>
      <c r="I62" s="9">
        <v>0.0</v>
      </c>
      <c r="J62" s="9">
        <v>0.0</v>
      </c>
      <c r="K62" s="9">
        <v>0.0</v>
      </c>
      <c r="L62" s="9">
        <v>0.0</v>
      </c>
      <c r="M62" s="9">
        <v>0.0</v>
      </c>
      <c r="N62" s="9">
        <v>0.0</v>
      </c>
      <c r="O62" s="9">
        <v>0.0</v>
      </c>
      <c r="P62" s="9">
        <v>0.0</v>
      </c>
      <c r="Q62" s="9">
        <v>0.0</v>
      </c>
      <c r="R62" s="4"/>
      <c r="S62" s="46"/>
      <c r="T62" s="4"/>
      <c r="U62" s="4"/>
      <c r="V62" s="4"/>
      <c r="W62" s="4"/>
      <c r="X62" s="4"/>
      <c r="Y62" s="4"/>
      <c r="Z62" s="4"/>
    </row>
    <row r="63" ht="15.75" customHeight="1">
      <c r="A63" s="8">
        <f>Kontoplan!B53</f>
        <v>7410</v>
      </c>
      <c r="B63" s="8" t="str">
        <f>Kontoplan!C53</f>
        <v>Kontingent</v>
      </c>
      <c r="C63" s="9"/>
      <c r="D63" s="9"/>
      <c r="E63" s="16">
        <f t="shared" si="3"/>
        <v>0</v>
      </c>
      <c r="F63" s="9">
        <v>0.0</v>
      </c>
      <c r="G63" s="9">
        <v>0.0</v>
      </c>
      <c r="H63" s="9">
        <v>0.0</v>
      </c>
      <c r="I63" s="9">
        <v>0.0</v>
      </c>
      <c r="J63" s="9">
        <v>0.0</v>
      </c>
      <c r="K63" s="9">
        <v>0.0</v>
      </c>
      <c r="L63" s="9">
        <v>0.0</v>
      </c>
      <c r="M63" s="9">
        <v>0.0</v>
      </c>
      <c r="N63" s="9">
        <v>0.0</v>
      </c>
      <c r="O63" s="9">
        <v>0.0</v>
      </c>
      <c r="P63" s="9">
        <v>0.0</v>
      </c>
      <c r="Q63" s="9">
        <v>0.0</v>
      </c>
      <c r="R63" s="4"/>
      <c r="S63" s="46"/>
      <c r="T63" s="4"/>
      <c r="U63" s="4"/>
      <c r="V63" s="4"/>
      <c r="W63" s="4"/>
      <c r="X63" s="4"/>
      <c r="Y63" s="4"/>
      <c r="Z63" s="4"/>
    </row>
    <row r="64" ht="15.75" customHeight="1">
      <c r="A64" s="8">
        <f>Kontoplan!B54</f>
        <v>7430</v>
      </c>
      <c r="B64" s="8" t="str">
        <f>Kontoplan!C54</f>
        <v>Gave</v>
      </c>
      <c r="C64" s="9"/>
      <c r="D64" s="9"/>
      <c r="E64" s="16">
        <f t="shared" si="3"/>
        <v>0</v>
      </c>
      <c r="F64" s="9">
        <v>0.0</v>
      </c>
      <c r="G64" s="9">
        <v>0.0</v>
      </c>
      <c r="H64" s="9">
        <v>0.0</v>
      </c>
      <c r="I64" s="9">
        <v>0.0</v>
      </c>
      <c r="J64" s="9">
        <v>0.0</v>
      </c>
      <c r="K64" s="9">
        <v>0.0</v>
      </c>
      <c r="L64" s="9">
        <v>0.0</v>
      </c>
      <c r="M64" s="9">
        <v>0.0</v>
      </c>
      <c r="N64" s="9">
        <v>0.0</v>
      </c>
      <c r="O64" s="9">
        <v>0.0</v>
      </c>
      <c r="P64" s="9">
        <v>0.0</v>
      </c>
      <c r="Q64" s="9">
        <v>0.0</v>
      </c>
      <c r="R64" s="4"/>
      <c r="S64" s="46"/>
      <c r="T64" s="4"/>
      <c r="U64" s="4"/>
      <c r="V64" s="4"/>
      <c r="W64" s="4"/>
      <c r="X64" s="4"/>
      <c r="Y64" s="4"/>
      <c r="Z64" s="4"/>
    </row>
    <row r="65" ht="15.75" customHeight="1">
      <c r="A65" s="8">
        <f>Kontoplan!B55</f>
        <v>7500</v>
      </c>
      <c r="B65" s="8" t="str">
        <f>Kontoplan!C55</f>
        <v>Forsikringspremie</v>
      </c>
      <c r="C65" s="9"/>
      <c r="D65" s="9"/>
      <c r="E65" s="16">
        <f t="shared" si="3"/>
        <v>0</v>
      </c>
      <c r="F65" s="9">
        <v>0.0</v>
      </c>
      <c r="G65" s="9">
        <v>0.0</v>
      </c>
      <c r="H65" s="9">
        <v>0.0</v>
      </c>
      <c r="I65" s="9">
        <v>0.0</v>
      </c>
      <c r="J65" s="9">
        <v>0.0</v>
      </c>
      <c r="K65" s="9">
        <v>0.0</v>
      </c>
      <c r="L65" s="9">
        <v>0.0</v>
      </c>
      <c r="M65" s="9">
        <v>0.0</v>
      </c>
      <c r="N65" s="9">
        <v>0.0</v>
      </c>
      <c r="O65" s="9">
        <v>0.0</v>
      </c>
      <c r="P65" s="9">
        <v>0.0</v>
      </c>
      <c r="Q65" s="9">
        <v>0.0</v>
      </c>
      <c r="R65" s="4"/>
      <c r="S65" s="46"/>
      <c r="T65" s="4"/>
      <c r="U65" s="4"/>
      <c r="V65" s="4"/>
      <c r="W65" s="4"/>
      <c r="X65" s="4"/>
      <c r="Y65" s="4"/>
      <c r="Z65" s="4"/>
    </row>
    <row r="66" ht="15.75" customHeight="1">
      <c r="A66" s="8">
        <f>Kontoplan!B56</f>
        <v>7770</v>
      </c>
      <c r="B66" s="8" t="str">
        <f>Kontoplan!C56</f>
        <v>Bank og kortgebyr</v>
      </c>
      <c r="C66" s="9"/>
      <c r="D66" s="9"/>
      <c r="E66" s="16">
        <f t="shared" si="3"/>
        <v>76083</v>
      </c>
      <c r="F66" s="9">
        <v>5791.0</v>
      </c>
      <c r="G66" s="9">
        <v>9780.0</v>
      </c>
      <c r="H66" s="9">
        <v>19905.0</v>
      </c>
      <c r="I66" s="9">
        <v>844.0</v>
      </c>
      <c r="J66" s="9">
        <v>591.0</v>
      </c>
      <c r="K66" s="9">
        <v>604.0</v>
      </c>
      <c r="L66" s="9">
        <v>0.0</v>
      </c>
      <c r="M66" s="9">
        <v>1669.0</v>
      </c>
      <c r="N66" s="9">
        <v>13521.0</v>
      </c>
      <c r="O66" s="9">
        <v>13449.0</v>
      </c>
      <c r="P66" s="9">
        <v>6307.0</v>
      </c>
      <c r="Q66" s="9">
        <v>3622.0</v>
      </c>
      <c r="R66" s="4"/>
      <c r="S66" s="46"/>
      <c r="T66" s="4"/>
      <c r="U66" s="4"/>
      <c r="V66" s="4"/>
      <c r="W66" s="4"/>
      <c r="X66" s="4"/>
      <c r="Y66" s="4"/>
      <c r="Z66" s="4"/>
    </row>
    <row r="67" ht="15.75" customHeight="1">
      <c r="A67" s="8">
        <f>Kontoplan!B57</f>
        <v>7791</v>
      </c>
      <c r="B67" s="8" t="str">
        <f>Kontoplan!C57</f>
        <v>Internstøtte grupper</v>
      </c>
      <c r="C67" s="9"/>
      <c r="D67" s="9"/>
      <c r="E67" s="16">
        <f t="shared" si="3"/>
        <v>568484</v>
      </c>
      <c r="F67" s="9">
        <v>27900.0</v>
      </c>
      <c r="G67" s="9">
        <v>36150.0</v>
      </c>
      <c r="H67" s="9">
        <v>85055.0</v>
      </c>
      <c r="I67" s="9">
        <v>19150.0</v>
      </c>
      <c r="J67" s="9">
        <v>13350.0</v>
      </c>
      <c r="K67" s="9">
        <v>48600.0</v>
      </c>
      <c r="L67" s="9">
        <v>0.0</v>
      </c>
      <c r="M67" s="9">
        <v>40510.0</v>
      </c>
      <c r="N67" s="9">
        <v>73724.0</v>
      </c>
      <c r="O67" s="9">
        <v>122090.0</v>
      </c>
      <c r="P67" s="9">
        <v>60815.0</v>
      </c>
      <c r="Q67" s="9">
        <v>41140.0</v>
      </c>
      <c r="R67" s="4"/>
      <c r="S67" s="46"/>
      <c r="T67" s="4"/>
      <c r="U67" s="4"/>
      <c r="V67" s="4"/>
      <c r="W67" s="4"/>
      <c r="X67" s="4"/>
      <c r="Y67" s="4"/>
      <c r="Z67" s="4"/>
    </row>
    <row r="68" ht="15.75" customHeight="1">
      <c r="A68" s="8">
        <f>Kontoplan!B58</f>
        <v>8050</v>
      </c>
      <c r="B68" s="8" t="str">
        <f>Kontoplan!C58</f>
        <v>Annen renteinntekt</v>
      </c>
      <c r="C68" s="9"/>
      <c r="D68" s="9"/>
      <c r="E68" s="16">
        <f t="shared" si="3"/>
        <v>0</v>
      </c>
      <c r="F68" s="9">
        <v>0.0</v>
      </c>
      <c r="G68" s="9">
        <v>0.0</v>
      </c>
      <c r="H68" s="9">
        <v>0.0</v>
      </c>
      <c r="I68" s="9">
        <v>0.0</v>
      </c>
      <c r="J68" s="9">
        <v>0.0</v>
      </c>
      <c r="K68" s="9">
        <v>0.0</v>
      </c>
      <c r="L68" s="9">
        <v>0.0</v>
      </c>
      <c r="M68" s="9">
        <v>0.0</v>
      </c>
      <c r="N68" s="9">
        <v>0.0</v>
      </c>
      <c r="O68" s="9">
        <v>0.0</v>
      </c>
      <c r="P68" s="9">
        <v>0.0</v>
      </c>
      <c r="Q68" s="9">
        <v>0.0</v>
      </c>
      <c r="R68" s="4"/>
      <c r="S68" s="46"/>
      <c r="T68" s="4"/>
      <c r="U68" s="4"/>
      <c r="V68" s="4"/>
      <c r="W68" s="4"/>
      <c r="X68" s="4"/>
      <c r="Y68" s="4"/>
      <c r="Z68" s="4"/>
    </row>
    <row r="69" ht="15.75" customHeight="1">
      <c r="A69" s="8">
        <f>Kontoplan!B59</f>
        <v>8150</v>
      </c>
      <c r="B69" s="8" t="str">
        <f>Kontoplan!C59</f>
        <v>Annen rentekostnad</v>
      </c>
      <c r="C69" s="9"/>
      <c r="D69" s="9"/>
      <c r="E69" s="16">
        <f t="shared" si="3"/>
        <v>0</v>
      </c>
      <c r="F69" s="9">
        <v>0.0</v>
      </c>
      <c r="G69" s="9">
        <v>0.0</v>
      </c>
      <c r="H69" s="9">
        <v>0.0</v>
      </c>
      <c r="I69" s="9">
        <v>0.0</v>
      </c>
      <c r="J69" s="9">
        <v>0.0</v>
      </c>
      <c r="K69" s="9">
        <v>0.0</v>
      </c>
      <c r="L69" s="9">
        <v>0.0</v>
      </c>
      <c r="M69" s="9">
        <v>0.0</v>
      </c>
      <c r="N69" s="9">
        <v>0.0</v>
      </c>
      <c r="O69" s="9">
        <v>0.0</v>
      </c>
      <c r="P69" s="9">
        <v>0.0</v>
      </c>
      <c r="Q69" s="9">
        <v>0.0</v>
      </c>
      <c r="R69" s="4"/>
      <c r="S69" s="46"/>
      <c r="T69" s="4"/>
      <c r="U69" s="4"/>
      <c r="V69" s="4"/>
      <c r="W69" s="4"/>
      <c r="X69" s="4"/>
      <c r="Y69" s="4"/>
      <c r="Z69" s="4"/>
    </row>
    <row r="70" ht="15.75" customHeight="1">
      <c r="A70" s="8">
        <f>Kontoplan!B60</f>
        <v>8170</v>
      </c>
      <c r="B70" s="8" t="str">
        <f>Kontoplan!C60</f>
        <v>Annen finanskostnad</v>
      </c>
      <c r="C70" s="9"/>
      <c r="D70" s="9"/>
      <c r="E70" s="16">
        <f t="shared" si="3"/>
        <v>0</v>
      </c>
      <c r="F70" s="9">
        <v>0.0</v>
      </c>
      <c r="G70" s="9">
        <v>0.0</v>
      </c>
      <c r="H70" s="9">
        <v>0.0</v>
      </c>
      <c r="I70" s="9">
        <v>0.0</v>
      </c>
      <c r="J70" s="9">
        <v>0.0</v>
      </c>
      <c r="K70" s="9">
        <v>0.0</v>
      </c>
      <c r="L70" s="9">
        <v>0.0</v>
      </c>
      <c r="M70" s="9">
        <v>0.0</v>
      </c>
      <c r="N70" s="9">
        <v>0.0</v>
      </c>
      <c r="O70" s="9">
        <v>0.0</v>
      </c>
      <c r="P70" s="9">
        <v>0.0</v>
      </c>
      <c r="Q70" s="9">
        <v>0.0</v>
      </c>
      <c r="R70" s="4"/>
      <c r="S70" s="46"/>
      <c r="T70" s="4"/>
      <c r="U70" s="4"/>
      <c r="V70" s="4"/>
      <c r="W70" s="4"/>
      <c r="X70" s="4"/>
      <c r="Y70" s="4"/>
      <c r="Z70" s="4"/>
    </row>
    <row r="71" ht="15.75" customHeight="1">
      <c r="A71" s="4"/>
      <c r="B71" s="4"/>
      <c r="C71" s="12"/>
      <c r="D71" s="12"/>
      <c r="E71" s="12"/>
      <c r="F71" s="12"/>
      <c r="G71" s="12"/>
      <c r="H71" s="12"/>
      <c r="I71" s="12"/>
      <c r="J71" s="12"/>
      <c r="K71" s="12"/>
      <c r="L71" s="12"/>
      <c r="M71" s="12"/>
      <c r="N71" s="12"/>
      <c r="O71" s="12"/>
      <c r="P71" s="12"/>
      <c r="Q71" s="12"/>
      <c r="R71" s="4"/>
      <c r="S71" s="4"/>
      <c r="T71" s="4"/>
      <c r="U71" s="4"/>
      <c r="V71" s="4"/>
      <c r="W71" s="4"/>
      <c r="X71" s="4"/>
      <c r="Y71" s="4"/>
      <c r="Z71" s="4"/>
    </row>
    <row r="72" ht="15.75" customHeight="1">
      <c r="A72" s="13" t="s">
        <v>32</v>
      </c>
      <c r="B72" s="14"/>
      <c r="C72" s="15">
        <f t="shared" ref="C72:Q72" si="4">SUM(C39:C71)</f>
        <v>0</v>
      </c>
      <c r="D72" s="15">
        <f t="shared" si="4"/>
        <v>0</v>
      </c>
      <c r="E72" s="16">
        <f t="shared" si="4"/>
        <v>1584977</v>
      </c>
      <c r="F72" s="15">
        <f t="shared" si="4"/>
        <v>72021</v>
      </c>
      <c r="G72" s="15">
        <f t="shared" si="4"/>
        <v>195835</v>
      </c>
      <c r="H72" s="15">
        <f t="shared" si="4"/>
        <v>312790</v>
      </c>
      <c r="I72" s="15">
        <f t="shared" si="4"/>
        <v>42024</v>
      </c>
      <c r="J72" s="15">
        <f t="shared" si="4"/>
        <v>49471</v>
      </c>
      <c r="K72" s="15">
        <f t="shared" si="4"/>
        <v>74734</v>
      </c>
      <c r="L72" s="15">
        <f t="shared" si="4"/>
        <v>5530</v>
      </c>
      <c r="M72" s="15">
        <f t="shared" si="4"/>
        <v>82709</v>
      </c>
      <c r="N72" s="15">
        <f t="shared" si="4"/>
        <v>352050</v>
      </c>
      <c r="O72" s="15">
        <f t="shared" si="4"/>
        <v>195469</v>
      </c>
      <c r="P72" s="15">
        <f t="shared" si="4"/>
        <v>87652</v>
      </c>
      <c r="Q72" s="15">
        <f t="shared" si="4"/>
        <v>114692</v>
      </c>
      <c r="R72" s="4"/>
      <c r="S72" s="46"/>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13" t="s">
        <v>33</v>
      </c>
      <c r="B74" s="14"/>
      <c r="C74" s="15">
        <f t="shared" ref="C74:Q74" si="5">C32+C72</f>
        <v>0</v>
      </c>
      <c r="D74" s="15">
        <f t="shared" si="5"/>
        <v>0</v>
      </c>
      <c r="E74" s="16">
        <f t="shared" si="5"/>
        <v>-253023</v>
      </c>
      <c r="F74" s="15">
        <f t="shared" si="5"/>
        <v>-127979</v>
      </c>
      <c r="G74" s="15">
        <f t="shared" si="5"/>
        <v>-16665</v>
      </c>
      <c r="H74" s="15">
        <f t="shared" si="5"/>
        <v>-93210</v>
      </c>
      <c r="I74" s="15">
        <f t="shared" si="5"/>
        <v>42024</v>
      </c>
      <c r="J74" s="15">
        <f t="shared" si="5"/>
        <v>49471</v>
      </c>
      <c r="K74" s="15">
        <f t="shared" si="5"/>
        <v>74734</v>
      </c>
      <c r="L74" s="15">
        <f t="shared" si="5"/>
        <v>-244470</v>
      </c>
      <c r="M74" s="15">
        <f t="shared" si="5"/>
        <v>82709</v>
      </c>
      <c r="N74" s="15">
        <f t="shared" si="5"/>
        <v>138550</v>
      </c>
      <c r="O74" s="15">
        <f t="shared" si="5"/>
        <v>-260531</v>
      </c>
      <c r="P74" s="15">
        <f t="shared" si="5"/>
        <v>87652</v>
      </c>
      <c r="Q74" s="15">
        <f t="shared" si="5"/>
        <v>14692</v>
      </c>
      <c r="R74" s="4"/>
      <c r="S74" s="46"/>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paperSize="9"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topLeftCell="B1" activePane="topRight" state="frozen"/>
      <selection activeCell="C2" sqref="C2" pane="topRight"/>
    </sheetView>
  </sheetViews>
  <sheetFormatPr customHeight="1" defaultColWidth="11.22" defaultRowHeight="15.0"/>
  <cols>
    <col customWidth="1" min="1" max="1" width="10.78"/>
    <col customWidth="1" min="2" max="2" width="24.78"/>
    <col customWidth="1" min="3" max="5" width="12.44"/>
    <col customWidth="1" min="6" max="17" width="10.0"/>
    <col customWidth="1" min="18" max="18" width="2.67"/>
    <col customWidth="1" min="19" max="19" width="83.33"/>
    <col customWidth="1" min="20" max="26" width="10.56"/>
  </cols>
  <sheetData>
    <row r="1" ht="15.75" customHeight="1">
      <c r="A1" s="19" t="s">
        <v>171</v>
      </c>
      <c r="B1" s="20"/>
      <c r="C1" s="20"/>
      <c r="D1" s="20"/>
      <c r="E1" s="20"/>
      <c r="F1" s="20"/>
      <c r="G1" s="20"/>
      <c r="H1" s="20"/>
      <c r="I1" s="20"/>
      <c r="J1" s="20"/>
      <c r="K1" s="20"/>
      <c r="L1" s="20"/>
      <c r="M1" s="20"/>
      <c r="N1" s="20"/>
      <c r="O1" s="20"/>
      <c r="P1" s="20"/>
      <c r="Q1" s="20"/>
      <c r="R1" s="20"/>
      <c r="S1" s="20"/>
      <c r="T1" s="4"/>
      <c r="U1" s="4"/>
      <c r="V1" s="4"/>
      <c r="W1" s="4"/>
      <c r="X1" s="4"/>
      <c r="Y1" s="4"/>
      <c r="Z1" s="4"/>
    </row>
    <row r="2" ht="15.75" customHeight="1">
      <c r="A2" s="21"/>
      <c r="T2" s="4"/>
      <c r="U2" s="4"/>
      <c r="V2" s="4"/>
      <c r="W2" s="4"/>
      <c r="X2" s="4"/>
      <c r="Y2" s="4"/>
      <c r="Z2" s="4"/>
    </row>
    <row r="3" ht="15.75" customHeight="1">
      <c r="A3" s="21"/>
      <c r="T3" s="4"/>
      <c r="U3" s="4"/>
      <c r="V3" s="4"/>
      <c r="W3" s="4"/>
      <c r="X3" s="4"/>
      <c r="Y3" s="4"/>
      <c r="Z3" s="4"/>
    </row>
    <row r="4" ht="15.75" customHeight="1">
      <c r="A4" s="47" t="str">
        <f>Forside!B4</f>
        <v>BI Athletics</v>
      </c>
      <c r="B4" s="20"/>
      <c r="C4" s="20"/>
      <c r="D4" s="20"/>
      <c r="E4" s="20"/>
      <c r="F4" s="20"/>
      <c r="G4" s="20"/>
      <c r="H4" s="20"/>
      <c r="I4" s="20"/>
      <c r="J4" s="20"/>
      <c r="K4" s="20"/>
      <c r="L4" s="20"/>
      <c r="M4" s="20"/>
      <c r="N4" s="20"/>
      <c r="O4" s="20"/>
      <c r="P4" s="20"/>
      <c r="Q4" s="20"/>
      <c r="R4" s="20"/>
      <c r="S4" s="20"/>
      <c r="T4" s="4"/>
      <c r="U4" s="4"/>
      <c r="V4" s="4"/>
      <c r="W4" s="4"/>
      <c r="X4" s="4"/>
      <c r="Y4" s="4"/>
      <c r="Z4" s="4"/>
    </row>
    <row r="5" ht="15.75" customHeight="1">
      <c r="A5" s="21"/>
      <c r="T5" s="4"/>
      <c r="U5" s="4"/>
      <c r="V5" s="4"/>
      <c r="W5" s="4"/>
      <c r="X5" s="4"/>
      <c r="Y5" s="4"/>
      <c r="Z5" s="4"/>
    </row>
    <row r="6" ht="15.75" customHeight="1">
      <c r="A6" s="21"/>
      <c r="T6" s="4"/>
      <c r="U6" s="4"/>
      <c r="V6" s="4"/>
      <c r="W6" s="4"/>
      <c r="X6" s="4"/>
      <c r="Y6" s="4"/>
      <c r="Z6" s="4"/>
    </row>
    <row r="7" ht="15.75" customHeight="1">
      <c r="A7" s="48" t="s">
        <v>162</v>
      </c>
      <c r="B7" s="2"/>
      <c r="C7" s="2"/>
      <c r="D7" s="2"/>
      <c r="E7" s="2"/>
      <c r="F7" s="2"/>
      <c r="G7" s="2"/>
      <c r="H7" s="2"/>
      <c r="I7" s="2"/>
      <c r="J7" s="2"/>
      <c r="K7" s="2"/>
      <c r="L7" s="2"/>
      <c r="M7" s="2"/>
      <c r="N7" s="2"/>
      <c r="O7" s="2"/>
      <c r="P7" s="2"/>
      <c r="Q7" s="2"/>
      <c r="R7" s="2"/>
      <c r="S7" s="2"/>
      <c r="T7" s="4"/>
      <c r="U7" s="4"/>
      <c r="V7" s="4"/>
      <c r="W7" s="4"/>
      <c r="X7" s="4"/>
      <c r="Y7" s="4"/>
      <c r="Z7" s="4"/>
    </row>
    <row r="8" ht="15.75" customHeight="1">
      <c r="A8" s="49" t="str">
        <f>MID(CELL("filename",A1),FIND("]",CELL("filename",A1))+1,255)</f>
        <v>#VALUE!</v>
      </c>
      <c r="B8" s="2"/>
      <c r="C8" s="2"/>
      <c r="D8" s="2"/>
      <c r="E8" s="2"/>
      <c r="F8" s="2"/>
      <c r="G8" s="2"/>
      <c r="H8" s="2"/>
      <c r="I8" s="2"/>
      <c r="J8" s="2"/>
      <c r="K8" s="2"/>
      <c r="L8" s="2"/>
      <c r="M8" s="2"/>
      <c r="N8" s="2"/>
      <c r="O8" s="2"/>
      <c r="P8" s="2"/>
      <c r="Q8" s="2"/>
      <c r="R8" s="2"/>
      <c r="S8" s="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5" t="s">
        <v>2</v>
      </c>
      <c r="B10" s="2"/>
      <c r="C10" s="2"/>
      <c r="D10" s="2"/>
      <c r="E10" s="2"/>
      <c r="F10" s="2"/>
      <c r="G10" s="2"/>
      <c r="H10" s="2"/>
      <c r="I10" s="2"/>
      <c r="J10" s="2"/>
      <c r="K10" s="2"/>
      <c r="L10" s="2"/>
      <c r="M10" s="2"/>
      <c r="N10" s="2"/>
      <c r="O10" s="2"/>
      <c r="P10" s="2"/>
      <c r="Q10" s="2"/>
      <c r="R10" s="2"/>
      <c r="S10" s="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6" t="s">
        <v>3</v>
      </c>
      <c r="B12" s="6" t="s">
        <v>4</v>
      </c>
      <c r="C12" s="6" t="s">
        <v>5</v>
      </c>
      <c r="D12" s="6" t="s">
        <v>6</v>
      </c>
      <c r="E12" s="7" t="s">
        <v>7</v>
      </c>
      <c r="F12" s="6" t="s">
        <v>172</v>
      </c>
      <c r="G12" s="6" t="s">
        <v>173</v>
      </c>
      <c r="H12" s="6" t="s">
        <v>174</v>
      </c>
      <c r="I12" s="6" t="s">
        <v>175</v>
      </c>
      <c r="J12" s="6" t="s">
        <v>176</v>
      </c>
      <c r="K12" s="6" t="s">
        <v>177</v>
      </c>
      <c r="L12" s="6" t="s">
        <v>178</v>
      </c>
      <c r="M12" s="6" t="s">
        <v>179</v>
      </c>
      <c r="N12" s="6" t="s">
        <v>180</v>
      </c>
      <c r="O12" s="6" t="s">
        <v>181</v>
      </c>
      <c r="P12" s="6" t="s">
        <v>182</v>
      </c>
      <c r="Q12" s="6" t="s">
        <v>183</v>
      </c>
      <c r="R12" s="45"/>
      <c r="S12" s="6" t="s">
        <v>184</v>
      </c>
      <c r="T12" s="4"/>
      <c r="U12" s="4"/>
      <c r="V12" s="4"/>
      <c r="W12" s="4"/>
      <c r="X12" s="4"/>
      <c r="Y12" s="4"/>
      <c r="Z12" s="4"/>
    </row>
    <row r="13" ht="15.75" customHeight="1">
      <c r="A13" s="8">
        <f>Kontoplan!B11</f>
        <v>3000</v>
      </c>
      <c r="B13" s="8" t="str">
        <f>Kontoplan!C11</f>
        <v>Salgsinntekter, avgiftspliktig</v>
      </c>
      <c r="C13" s="9"/>
      <c r="D13" s="9"/>
      <c r="E13" s="16">
        <f t="shared" ref="E13:E30" si="1">SUM(F13:Q13)</f>
        <v>0</v>
      </c>
      <c r="F13" s="9">
        <v>0.0</v>
      </c>
      <c r="G13" s="9">
        <v>0.0</v>
      </c>
      <c r="H13" s="9">
        <v>0.0</v>
      </c>
      <c r="I13" s="9">
        <v>0.0</v>
      </c>
      <c r="J13" s="9">
        <v>0.0</v>
      </c>
      <c r="K13" s="9">
        <v>0.0</v>
      </c>
      <c r="L13" s="9">
        <v>0.0</v>
      </c>
      <c r="M13" s="9">
        <v>0.0</v>
      </c>
      <c r="N13" s="9">
        <v>0.0</v>
      </c>
      <c r="O13" s="9">
        <v>0.0</v>
      </c>
      <c r="P13" s="9">
        <v>0.0</v>
      </c>
      <c r="Q13" s="9">
        <v>0.0</v>
      </c>
      <c r="R13" s="4"/>
      <c r="S13" s="46"/>
      <c r="T13" s="4"/>
      <c r="U13" s="4"/>
      <c r="V13" s="4"/>
      <c r="W13" s="4"/>
      <c r="X13" s="4"/>
      <c r="Y13" s="4"/>
      <c r="Z13" s="4"/>
    </row>
    <row r="14" ht="15.75" customHeight="1">
      <c r="A14" s="8">
        <f>Kontoplan!B12</f>
        <v>3009</v>
      </c>
      <c r="B14" s="8" t="str">
        <f>Kontoplan!C12</f>
        <v>Sponsorinntekt</v>
      </c>
      <c r="C14" s="9"/>
      <c r="D14" s="9"/>
      <c r="E14" s="16">
        <f t="shared" si="1"/>
        <v>0</v>
      </c>
      <c r="F14" s="9">
        <v>0.0</v>
      </c>
      <c r="G14" s="9">
        <v>0.0</v>
      </c>
      <c r="H14" s="9">
        <v>0.0</v>
      </c>
      <c r="I14" s="9">
        <v>0.0</v>
      </c>
      <c r="J14" s="9">
        <v>0.0</v>
      </c>
      <c r="K14" s="9">
        <v>0.0</v>
      </c>
      <c r="L14" s="9">
        <v>0.0</v>
      </c>
      <c r="M14" s="9">
        <v>0.0</v>
      </c>
      <c r="N14" s="9">
        <v>0.0</v>
      </c>
      <c r="O14" s="9">
        <v>0.0</v>
      </c>
      <c r="P14" s="9">
        <v>0.0</v>
      </c>
      <c r="Q14" s="9">
        <v>0.0</v>
      </c>
      <c r="R14" s="4"/>
      <c r="S14" s="46"/>
      <c r="T14" s="4"/>
      <c r="U14" s="4"/>
      <c r="V14" s="4"/>
      <c r="W14" s="4"/>
      <c r="X14" s="4"/>
      <c r="Y14" s="4"/>
      <c r="Z14" s="4"/>
    </row>
    <row r="15" ht="15.75" customHeight="1">
      <c r="A15" s="8">
        <f>Kontoplan!B13</f>
        <v>3100</v>
      </c>
      <c r="B15" s="8" t="str">
        <f>Kontoplan!C13</f>
        <v>Salgsinntekter, avgiftsfri</v>
      </c>
      <c r="C15" s="9"/>
      <c r="D15" s="9"/>
      <c r="E15" s="16">
        <f t="shared" si="1"/>
        <v>0</v>
      </c>
      <c r="F15" s="9">
        <v>0.0</v>
      </c>
      <c r="G15" s="9">
        <v>0.0</v>
      </c>
      <c r="H15" s="9">
        <v>0.0</v>
      </c>
      <c r="I15" s="9">
        <v>0.0</v>
      </c>
      <c r="J15" s="9">
        <v>0.0</v>
      </c>
      <c r="K15" s="9">
        <v>0.0</v>
      </c>
      <c r="L15" s="9">
        <v>0.0</v>
      </c>
      <c r="M15" s="9">
        <v>0.0</v>
      </c>
      <c r="N15" s="9">
        <v>0.0</v>
      </c>
      <c r="O15" s="9">
        <v>0.0</v>
      </c>
      <c r="P15" s="9">
        <v>0.0</v>
      </c>
      <c r="Q15" s="9">
        <v>0.0</v>
      </c>
      <c r="R15" s="4"/>
      <c r="S15" s="46"/>
      <c r="T15" s="4"/>
      <c r="U15" s="4"/>
      <c r="V15" s="4"/>
      <c r="W15" s="4"/>
      <c r="X15" s="4"/>
      <c r="Y15" s="4"/>
      <c r="Z15" s="4"/>
    </row>
    <row r="16" ht="15.75" customHeight="1">
      <c r="A16" s="8">
        <f>Kontoplan!B14</f>
        <v>3101</v>
      </c>
      <c r="B16" s="8" t="str">
        <f>Kontoplan!C14</f>
        <v>Dugnad</v>
      </c>
      <c r="C16" s="9"/>
      <c r="D16" s="9"/>
      <c r="E16" s="16">
        <f t="shared" si="1"/>
        <v>0</v>
      </c>
      <c r="F16" s="9">
        <v>0.0</v>
      </c>
      <c r="G16" s="9">
        <v>0.0</v>
      </c>
      <c r="H16" s="9">
        <v>0.0</v>
      </c>
      <c r="I16" s="9">
        <v>0.0</v>
      </c>
      <c r="J16" s="9">
        <v>0.0</v>
      </c>
      <c r="K16" s="9">
        <v>0.0</v>
      </c>
      <c r="L16" s="9">
        <v>0.0</v>
      </c>
      <c r="M16" s="9">
        <v>0.0</v>
      </c>
      <c r="N16" s="9">
        <v>0.0</v>
      </c>
      <c r="O16" s="9">
        <v>0.0</v>
      </c>
      <c r="P16" s="9">
        <v>0.0</v>
      </c>
      <c r="Q16" s="9">
        <v>0.0</v>
      </c>
      <c r="R16" s="4"/>
      <c r="S16" s="46"/>
      <c r="T16" s="4"/>
      <c r="U16" s="4"/>
      <c r="V16" s="4"/>
      <c r="W16" s="4"/>
      <c r="X16" s="4"/>
      <c r="Y16" s="4"/>
      <c r="Z16" s="4"/>
    </row>
    <row r="17" ht="15.75" customHeight="1">
      <c r="A17" s="8">
        <f>Kontoplan!B15</f>
        <v>3410</v>
      </c>
      <c r="B17" s="8" t="str">
        <f>Kontoplan!C15</f>
        <v>Tilskudd fra Oslo Kommune</v>
      </c>
      <c r="C17" s="9"/>
      <c r="D17" s="9"/>
      <c r="E17" s="16">
        <f t="shared" si="1"/>
        <v>0</v>
      </c>
      <c r="F17" s="9">
        <v>0.0</v>
      </c>
      <c r="G17" s="9">
        <v>0.0</v>
      </c>
      <c r="H17" s="9">
        <v>0.0</v>
      </c>
      <c r="I17" s="9">
        <v>0.0</v>
      </c>
      <c r="J17" s="9">
        <v>0.0</v>
      </c>
      <c r="K17" s="9">
        <v>0.0</v>
      </c>
      <c r="L17" s="9">
        <v>0.0</v>
      </c>
      <c r="M17" s="9">
        <v>0.0</v>
      </c>
      <c r="N17" s="9">
        <v>0.0</v>
      </c>
      <c r="O17" s="9">
        <v>0.0</v>
      </c>
      <c r="P17" s="9">
        <v>0.0</v>
      </c>
      <c r="Q17" s="9">
        <v>0.0</v>
      </c>
      <c r="R17" s="4"/>
      <c r="S17" s="46"/>
      <c r="T17" s="4"/>
      <c r="U17" s="4"/>
      <c r="V17" s="4"/>
      <c r="W17" s="4"/>
      <c r="X17" s="4"/>
      <c r="Y17" s="4"/>
      <c r="Z17" s="4"/>
    </row>
    <row r="18" ht="15.75" customHeight="1">
      <c r="A18" s="8">
        <f>Kontoplan!B16</f>
        <v>3420</v>
      </c>
      <c r="B18" s="8" t="str">
        <f>Kontoplan!C16</f>
        <v>Momskompensasjon</v>
      </c>
      <c r="C18" s="9"/>
      <c r="D18" s="9"/>
      <c r="E18" s="16">
        <f t="shared" si="1"/>
        <v>0</v>
      </c>
      <c r="F18" s="9">
        <v>0.0</v>
      </c>
      <c r="G18" s="9">
        <v>0.0</v>
      </c>
      <c r="H18" s="9">
        <v>0.0</v>
      </c>
      <c r="I18" s="9">
        <v>0.0</v>
      </c>
      <c r="J18" s="9">
        <v>0.0</v>
      </c>
      <c r="K18" s="9">
        <v>0.0</v>
      </c>
      <c r="L18" s="9">
        <v>0.0</v>
      </c>
      <c r="M18" s="9">
        <v>0.0</v>
      </c>
      <c r="N18" s="9">
        <v>0.0</v>
      </c>
      <c r="O18" s="9">
        <v>0.0</v>
      </c>
      <c r="P18" s="9">
        <v>0.0</v>
      </c>
      <c r="Q18" s="9">
        <v>0.0</v>
      </c>
      <c r="R18" s="4"/>
      <c r="S18" s="46"/>
      <c r="T18" s="4"/>
      <c r="U18" s="4"/>
      <c r="V18" s="4"/>
      <c r="W18" s="4"/>
      <c r="X18" s="4"/>
      <c r="Y18" s="4"/>
      <c r="Z18" s="4"/>
    </row>
    <row r="19" ht="15.75" customHeight="1">
      <c r="A19" s="8">
        <f>Kontoplan!B17</f>
        <v>3430</v>
      </c>
      <c r="B19" s="8" t="str">
        <f>Kontoplan!C17</f>
        <v>Grasrotandelen Norsk Tipping</v>
      </c>
      <c r="C19" s="9"/>
      <c r="D19" s="9"/>
      <c r="E19" s="16">
        <f t="shared" si="1"/>
        <v>0</v>
      </c>
      <c r="F19" s="9">
        <v>0.0</v>
      </c>
      <c r="G19" s="9">
        <v>0.0</v>
      </c>
      <c r="H19" s="9">
        <v>0.0</v>
      </c>
      <c r="I19" s="9">
        <v>0.0</v>
      </c>
      <c r="J19" s="9">
        <v>0.0</v>
      </c>
      <c r="K19" s="9">
        <v>0.0</v>
      </c>
      <c r="L19" s="9">
        <v>0.0</v>
      </c>
      <c r="M19" s="9">
        <v>0.0</v>
      </c>
      <c r="N19" s="9">
        <v>0.0</v>
      </c>
      <c r="O19" s="9">
        <v>0.0</v>
      </c>
      <c r="P19" s="9">
        <v>0.0</v>
      </c>
      <c r="Q19" s="9">
        <v>0.0</v>
      </c>
      <c r="R19" s="4"/>
      <c r="S19" s="46"/>
      <c r="T19" s="4"/>
      <c r="U19" s="4"/>
      <c r="V19" s="4"/>
      <c r="W19" s="4"/>
      <c r="X19" s="4"/>
      <c r="Y19" s="4"/>
      <c r="Z19" s="4"/>
    </row>
    <row r="20" ht="15.75" customHeight="1">
      <c r="A20" s="8">
        <f>Kontoplan!B18</f>
        <v>3900</v>
      </c>
      <c r="B20" s="8" t="str">
        <f>Kontoplan!C18</f>
        <v>Annen driftsrelatert inntekt</v>
      </c>
      <c r="C20" s="9"/>
      <c r="D20" s="9"/>
      <c r="E20" s="16">
        <f t="shared" si="1"/>
        <v>0</v>
      </c>
      <c r="F20" s="9">
        <v>0.0</v>
      </c>
      <c r="G20" s="9">
        <v>0.0</v>
      </c>
      <c r="H20" s="9">
        <v>0.0</v>
      </c>
      <c r="I20" s="9">
        <v>0.0</v>
      </c>
      <c r="J20" s="9">
        <v>0.0</v>
      </c>
      <c r="K20" s="9">
        <v>0.0</v>
      </c>
      <c r="L20" s="9">
        <v>0.0</v>
      </c>
      <c r="M20" s="9">
        <v>0.0</v>
      </c>
      <c r="N20" s="9">
        <v>0.0</v>
      </c>
      <c r="O20" s="9">
        <v>0.0</v>
      </c>
      <c r="P20" s="9">
        <v>0.0</v>
      </c>
      <c r="Q20" s="9">
        <v>0.0</v>
      </c>
      <c r="R20" s="4"/>
      <c r="S20" s="46"/>
      <c r="T20" s="4"/>
      <c r="U20" s="4"/>
      <c r="V20" s="4"/>
      <c r="W20" s="4"/>
      <c r="X20" s="4"/>
      <c r="Y20" s="4"/>
      <c r="Z20" s="4"/>
    </row>
    <row r="21" ht="15.75" customHeight="1">
      <c r="A21" s="8">
        <f>Kontoplan!B19</f>
        <v>3901</v>
      </c>
      <c r="B21" s="8" t="str">
        <f>Kontoplan!C19</f>
        <v>Internstøtte BI Athletics</v>
      </c>
      <c r="C21" s="9"/>
      <c r="D21" s="9"/>
      <c r="E21" s="16">
        <f t="shared" si="1"/>
        <v>0</v>
      </c>
      <c r="F21" s="9">
        <v>0.0</v>
      </c>
      <c r="G21" s="9">
        <v>0.0</v>
      </c>
      <c r="H21" s="9">
        <v>0.0</v>
      </c>
      <c r="I21" s="9">
        <v>0.0</v>
      </c>
      <c r="J21" s="9">
        <v>0.0</v>
      </c>
      <c r="K21" s="9">
        <v>0.0</v>
      </c>
      <c r="L21" s="9">
        <v>0.0</v>
      </c>
      <c r="M21" s="9">
        <v>0.0</v>
      </c>
      <c r="N21" s="9">
        <v>0.0</v>
      </c>
      <c r="O21" s="9">
        <v>0.0</v>
      </c>
      <c r="P21" s="9">
        <v>0.0</v>
      </c>
      <c r="Q21" s="9">
        <v>0.0</v>
      </c>
      <c r="R21" s="4"/>
      <c r="S21" s="46"/>
      <c r="T21" s="4"/>
      <c r="U21" s="4"/>
      <c r="V21" s="4"/>
      <c r="W21" s="4"/>
      <c r="X21" s="4"/>
      <c r="Y21" s="4"/>
      <c r="Z21" s="4"/>
    </row>
    <row r="22" ht="15.75" customHeight="1">
      <c r="A22" s="8">
        <f>Kontoplan!B20</f>
        <v>3920</v>
      </c>
      <c r="B22" s="8" t="str">
        <f>Kontoplan!C20</f>
        <v>Medlemskontingent</v>
      </c>
      <c r="C22" s="9"/>
      <c r="D22" s="9"/>
      <c r="E22" s="16">
        <f t="shared" si="1"/>
        <v>0</v>
      </c>
      <c r="F22" s="9">
        <v>0.0</v>
      </c>
      <c r="G22" s="9">
        <v>0.0</v>
      </c>
      <c r="H22" s="9">
        <v>0.0</v>
      </c>
      <c r="I22" s="9">
        <v>0.0</v>
      </c>
      <c r="J22" s="9">
        <v>0.0</v>
      </c>
      <c r="K22" s="9">
        <v>0.0</v>
      </c>
      <c r="L22" s="9">
        <v>0.0</v>
      </c>
      <c r="M22" s="9">
        <v>0.0</v>
      </c>
      <c r="N22" s="9">
        <v>0.0</v>
      </c>
      <c r="O22" s="9">
        <v>0.0</v>
      </c>
      <c r="P22" s="9">
        <v>0.0</v>
      </c>
      <c r="Q22" s="9">
        <v>0.0</v>
      </c>
      <c r="R22" s="4"/>
      <c r="S22" s="46"/>
      <c r="T22" s="4"/>
      <c r="U22" s="4"/>
      <c r="V22" s="4"/>
      <c r="W22" s="4"/>
      <c r="X22" s="4"/>
      <c r="Y22" s="4"/>
      <c r="Z22" s="4"/>
    </row>
    <row r="23" ht="15.75" customHeight="1">
      <c r="A23" s="8">
        <f>Kontoplan!B21</f>
        <v>3921</v>
      </c>
      <c r="B23" s="8" t="str">
        <f>Kontoplan!C21</f>
        <v>Gruppeavgift</v>
      </c>
      <c r="C23" s="9"/>
      <c r="D23" s="9"/>
      <c r="E23" s="16">
        <f t="shared" si="1"/>
        <v>0</v>
      </c>
      <c r="F23" s="9">
        <v>0.0</v>
      </c>
      <c r="G23" s="9">
        <v>0.0</v>
      </c>
      <c r="H23" s="9">
        <v>0.0</v>
      </c>
      <c r="I23" s="9">
        <v>0.0</v>
      </c>
      <c r="J23" s="9">
        <v>0.0</v>
      </c>
      <c r="K23" s="9">
        <v>0.0</v>
      </c>
      <c r="L23" s="9">
        <v>0.0</v>
      </c>
      <c r="M23" s="9">
        <v>0.0</v>
      </c>
      <c r="N23" s="9">
        <v>0.0</v>
      </c>
      <c r="O23" s="9">
        <v>0.0</v>
      </c>
      <c r="P23" s="9">
        <v>0.0</v>
      </c>
      <c r="Q23" s="9">
        <v>0.0</v>
      </c>
      <c r="R23" s="4"/>
      <c r="S23" s="46"/>
      <c r="T23" s="4"/>
      <c r="U23" s="4"/>
      <c r="V23" s="4"/>
      <c r="W23" s="4"/>
      <c r="X23" s="4"/>
      <c r="Y23" s="4"/>
      <c r="Z23" s="4"/>
    </row>
    <row r="24" ht="15.75" customHeight="1">
      <c r="A24" s="8">
        <f>Kontoplan!B22</f>
        <v>3930</v>
      </c>
      <c r="B24" s="8" t="str">
        <f>Kontoplan!C22</f>
        <v>Treningsavgift</v>
      </c>
      <c r="C24" s="9"/>
      <c r="D24" s="9"/>
      <c r="E24" s="16">
        <f t="shared" si="1"/>
        <v>0</v>
      </c>
      <c r="F24" s="9">
        <v>0.0</v>
      </c>
      <c r="G24" s="9">
        <v>0.0</v>
      </c>
      <c r="H24" s="9">
        <v>0.0</v>
      </c>
      <c r="I24" s="9">
        <v>0.0</v>
      </c>
      <c r="J24" s="9">
        <v>0.0</v>
      </c>
      <c r="K24" s="9">
        <v>0.0</v>
      </c>
      <c r="L24" s="9">
        <v>0.0</v>
      </c>
      <c r="M24" s="9">
        <v>0.0</v>
      </c>
      <c r="N24" s="9">
        <v>0.0</v>
      </c>
      <c r="O24" s="9">
        <v>0.0</v>
      </c>
      <c r="P24" s="9">
        <v>0.0</v>
      </c>
      <c r="Q24" s="9">
        <v>0.0</v>
      </c>
      <c r="R24" s="4"/>
      <c r="S24" s="46"/>
      <c r="T24" s="4"/>
      <c r="U24" s="4"/>
      <c r="V24" s="4"/>
      <c r="W24" s="4"/>
      <c r="X24" s="4"/>
      <c r="Y24" s="4"/>
      <c r="Z24" s="4"/>
    </row>
    <row r="25" ht="15.75" customHeight="1">
      <c r="A25" s="8">
        <f>Kontoplan!B23</f>
        <v>3990</v>
      </c>
      <c r="B25" s="8" t="str">
        <f>Kontoplan!C23</f>
        <v>Kontingent fra BI-studenter</v>
      </c>
      <c r="C25" s="9"/>
      <c r="D25" s="9"/>
      <c r="E25" s="16">
        <f t="shared" si="1"/>
        <v>0</v>
      </c>
      <c r="F25" s="9">
        <v>0.0</v>
      </c>
      <c r="G25" s="9">
        <v>0.0</v>
      </c>
      <c r="H25" s="9">
        <v>0.0</v>
      </c>
      <c r="I25" s="9">
        <v>0.0</v>
      </c>
      <c r="J25" s="9">
        <v>0.0</v>
      </c>
      <c r="K25" s="9">
        <v>0.0</v>
      </c>
      <c r="L25" s="9">
        <v>0.0</v>
      </c>
      <c r="M25" s="9">
        <v>0.0</v>
      </c>
      <c r="N25" s="9">
        <v>0.0</v>
      </c>
      <c r="O25" s="9">
        <v>0.0</v>
      </c>
      <c r="P25" s="9">
        <v>0.0</v>
      </c>
      <c r="Q25" s="9">
        <v>0.0</v>
      </c>
      <c r="R25" s="4"/>
      <c r="S25" s="46"/>
      <c r="T25" s="4"/>
      <c r="U25" s="4"/>
      <c r="V25" s="4"/>
      <c r="W25" s="4"/>
      <c r="X25" s="4"/>
      <c r="Y25" s="4"/>
      <c r="Z25" s="4"/>
    </row>
    <row r="26" ht="15.75" customHeight="1">
      <c r="A26" s="8">
        <f>Kontoplan!B24</f>
        <v>3991</v>
      </c>
      <c r="B26" s="8" t="str">
        <f>Kontoplan!C24</f>
        <v>Støtte fra BISO</v>
      </c>
      <c r="C26" s="9"/>
      <c r="D26" s="9"/>
      <c r="E26" s="16">
        <f t="shared" si="1"/>
        <v>0</v>
      </c>
      <c r="F26" s="9">
        <v>0.0</v>
      </c>
      <c r="G26" s="9">
        <v>0.0</v>
      </c>
      <c r="H26" s="9">
        <v>0.0</v>
      </c>
      <c r="I26" s="9">
        <v>0.0</v>
      </c>
      <c r="J26" s="9">
        <v>0.0</v>
      </c>
      <c r="K26" s="9">
        <v>0.0</v>
      </c>
      <c r="L26" s="9">
        <v>0.0</v>
      </c>
      <c r="M26" s="9">
        <v>0.0</v>
      </c>
      <c r="N26" s="9">
        <v>0.0</v>
      </c>
      <c r="O26" s="9">
        <v>0.0</v>
      </c>
      <c r="P26" s="9">
        <v>0.0</v>
      </c>
      <c r="Q26" s="9">
        <v>0.0</v>
      </c>
      <c r="R26" s="4"/>
      <c r="S26" s="46"/>
      <c r="T26" s="4"/>
      <c r="U26" s="4"/>
      <c r="V26" s="4"/>
      <c r="W26" s="4"/>
      <c r="X26" s="4"/>
      <c r="Y26" s="4"/>
      <c r="Z26" s="4"/>
    </row>
    <row r="27" ht="15.75" customHeight="1">
      <c r="A27" s="8">
        <f>Kontoplan!B25</f>
        <v>3992</v>
      </c>
      <c r="B27" s="8" t="str">
        <f>Kontoplan!C25</f>
        <v>Støtte fra BI</v>
      </c>
      <c r="C27" s="9"/>
      <c r="D27" s="9"/>
      <c r="E27" s="16">
        <f t="shared" si="1"/>
        <v>0</v>
      </c>
      <c r="F27" s="9">
        <v>0.0</v>
      </c>
      <c r="G27" s="9">
        <v>0.0</v>
      </c>
      <c r="H27" s="9">
        <v>0.0</v>
      </c>
      <c r="I27" s="9">
        <v>0.0</v>
      </c>
      <c r="J27" s="9">
        <v>0.0</v>
      </c>
      <c r="K27" s="9">
        <v>0.0</v>
      </c>
      <c r="L27" s="9">
        <v>0.0</v>
      </c>
      <c r="M27" s="9">
        <v>0.0</v>
      </c>
      <c r="N27" s="9">
        <v>0.0</v>
      </c>
      <c r="O27" s="9">
        <v>0.0</v>
      </c>
      <c r="P27" s="9">
        <v>0.0</v>
      </c>
      <c r="Q27" s="9">
        <v>0.0</v>
      </c>
      <c r="R27" s="4"/>
      <c r="S27" s="46"/>
      <c r="T27" s="4"/>
      <c r="U27" s="4"/>
      <c r="V27" s="4"/>
      <c r="W27" s="4"/>
      <c r="X27" s="4"/>
      <c r="Y27" s="4"/>
      <c r="Z27" s="4"/>
    </row>
    <row r="28" ht="15.75" customHeight="1">
      <c r="A28" s="8">
        <f>Kontoplan!B26</f>
        <v>3993</v>
      </c>
      <c r="B28" s="8" t="str">
        <f>Kontoplan!C26</f>
        <v>Støtte fra Velferdstinget</v>
      </c>
      <c r="C28" s="9"/>
      <c r="D28" s="9"/>
      <c r="E28" s="16">
        <f t="shared" si="1"/>
        <v>0</v>
      </c>
      <c r="F28" s="9">
        <v>0.0</v>
      </c>
      <c r="G28" s="9">
        <v>0.0</v>
      </c>
      <c r="H28" s="9">
        <v>0.0</v>
      </c>
      <c r="I28" s="9">
        <v>0.0</v>
      </c>
      <c r="J28" s="9">
        <v>0.0</v>
      </c>
      <c r="K28" s="9">
        <v>0.0</v>
      </c>
      <c r="L28" s="9">
        <v>0.0</v>
      </c>
      <c r="M28" s="9">
        <v>0.0</v>
      </c>
      <c r="N28" s="9">
        <v>0.0</v>
      </c>
      <c r="O28" s="9">
        <v>0.0</v>
      </c>
      <c r="P28" s="9">
        <v>0.0</v>
      </c>
      <c r="Q28" s="9">
        <v>0.0</v>
      </c>
      <c r="R28" s="4"/>
      <c r="S28" s="46"/>
      <c r="T28" s="4"/>
      <c r="U28" s="4"/>
      <c r="V28" s="4"/>
      <c r="W28" s="4"/>
      <c r="X28" s="4"/>
      <c r="Y28" s="4"/>
      <c r="Z28" s="4"/>
    </row>
    <row r="29" ht="15.75" customHeight="1">
      <c r="A29" s="8">
        <f>Kontoplan!B27</f>
        <v>3994</v>
      </c>
      <c r="B29" s="8" t="str">
        <f>Kontoplan!C27</f>
        <v>Støtte fra NSI</v>
      </c>
      <c r="C29" s="9"/>
      <c r="D29" s="9"/>
      <c r="E29" s="16">
        <f t="shared" si="1"/>
        <v>0</v>
      </c>
      <c r="F29" s="9">
        <v>0.0</v>
      </c>
      <c r="G29" s="9">
        <v>0.0</v>
      </c>
      <c r="H29" s="9">
        <v>0.0</v>
      </c>
      <c r="I29" s="9">
        <v>0.0</v>
      </c>
      <c r="J29" s="9">
        <v>0.0</v>
      </c>
      <c r="K29" s="9">
        <v>0.0</v>
      </c>
      <c r="L29" s="9">
        <v>0.0</v>
      </c>
      <c r="M29" s="9">
        <v>0.0</v>
      </c>
      <c r="N29" s="9">
        <v>0.0</v>
      </c>
      <c r="O29" s="9">
        <v>0.0</v>
      </c>
      <c r="P29" s="9">
        <v>0.0</v>
      </c>
      <c r="Q29" s="9">
        <v>0.0</v>
      </c>
      <c r="R29" s="4"/>
      <c r="S29" s="46"/>
      <c r="T29" s="4"/>
      <c r="U29" s="4"/>
      <c r="V29" s="4"/>
      <c r="W29" s="4"/>
      <c r="X29" s="4"/>
      <c r="Y29" s="4"/>
      <c r="Z29" s="4"/>
    </row>
    <row r="30" ht="15.75" customHeight="1">
      <c r="A30" s="8">
        <f>Kontoplan!B28</f>
        <v>3995</v>
      </c>
      <c r="B30" s="8" t="str">
        <f>Kontoplan!C28</f>
        <v>Annen støtte</v>
      </c>
      <c r="C30" s="9"/>
      <c r="D30" s="9"/>
      <c r="E30" s="16">
        <f t="shared" si="1"/>
        <v>0</v>
      </c>
      <c r="F30" s="9">
        <v>0.0</v>
      </c>
      <c r="G30" s="9">
        <v>0.0</v>
      </c>
      <c r="H30" s="9">
        <v>0.0</v>
      </c>
      <c r="I30" s="9">
        <v>0.0</v>
      </c>
      <c r="J30" s="9">
        <v>0.0</v>
      </c>
      <c r="K30" s="9">
        <v>0.0</v>
      </c>
      <c r="L30" s="9">
        <v>0.0</v>
      </c>
      <c r="M30" s="9">
        <v>0.0</v>
      </c>
      <c r="N30" s="9">
        <v>0.0</v>
      </c>
      <c r="O30" s="9">
        <v>0.0</v>
      </c>
      <c r="P30" s="9">
        <v>0.0</v>
      </c>
      <c r="Q30" s="9">
        <v>0.0</v>
      </c>
      <c r="R30" s="4"/>
      <c r="S30" s="46"/>
      <c r="T30" s="4"/>
      <c r="U30" s="4"/>
      <c r="V30" s="4"/>
      <c r="W30" s="4"/>
      <c r="X30" s="4"/>
      <c r="Y30" s="4"/>
      <c r="Z30" s="4"/>
    </row>
    <row r="31" ht="15.75" customHeight="1">
      <c r="A31" s="4"/>
      <c r="B31" s="4"/>
      <c r="C31" s="12"/>
      <c r="D31" s="12"/>
      <c r="E31" s="12"/>
      <c r="F31" s="12"/>
      <c r="G31" s="12"/>
      <c r="H31" s="12"/>
      <c r="I31" s="12"/>
      <c r="J31" s="12"/>
      <c r="K31" s="12"/>
      <c r="L31" s="12"/>
      <c r="M31" s="12"/>
      <c r="N31" s="12"/>
      <c r="O31" s="12"/>
      <c r="P31" s="12"/>
      <c r="Q31" s="12"/>
      <c r="R31" s="4"/>
      <c r="S31" s="4"/>
      <c r="T31" s="4"/>
      <c r="U31" s="4"/>
      <c r="V31" s="4"/>
      <c r="W31" s="4"/>
      <c r="X31" s="4"/>
      <c r="Y31" s="4"/>
      <c r="Z31" s="4"/>
    </row>
    <row r="32" ht="15.75" customHeight="1">
      <c r="A32" s="13" t="s">
        <v>30</v>
      </c>
      <c r="B32" s="14"/>
      <c r="C32" s="15">
        <f t="shared" ref="C32:Q32" si="2">SUM(C13:C31)</f>
        <v>0</v>
      </c>
      <c r="D32" s="15">
        <f t="shared" si="2"/>
        <v>0</v>
      </c>
      <c r="E32" s="16">
        <f t="shared" si="2"/>
        <v>0</v>
      </c>
      <c r="F32" s="15">
        <f t="shared" si="2"/>
        <v>0</v>
      </c>
      <c r="G32" s="15">
        <f t="shared" si="2"/>
        <v>0</v>
      </c>
      <c r="H32" s="15">
        <f t="shared" si="2"/>
        <v>0</v>
      </c>
      <c r="I32" s="15">
        <f t="shared" si="2"/>
        <v>0</v>
      </c>
      <c r="J32" s="15">
        <f t="shared" si="2"/>
        <v>0</v>
      </c>
      <c r="K32" s="15">
        <f t="shared" si="2"/>
        <v>0</v>
      </c>
      <c r="L32" s="15">
        <f t="shared" si="2"/>
        <v>0</v>
      </c>
      <c r="M32" s="15">
        <f t="shared" si="2"/>
        <v>0</v>
      </c>
      <c r="N32" s="15">
        <f t="shared" si="2"/>
        <v>0</v>
      </c>
      <c r="O32" s="15">
        <f t="shared" si="2"/>
        <v>0</v>
      </c>
      <c r="P32" s="15">
        <f t="shared" si="2"/>
        <v>0</v>
      </c>
      <c r="Q32" s="15">
        <f t="shared" si="2"/>
        <v>0</v>
      </c>
      <c r="R32" s="4"/>
      <c r="S32" s="46"/>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5" t="s">
        <v>31</v>
      </c>
      <c r="B36" s="2"/>
      <c r="C36" s="2"/>
      <c r="D36" s="2"/>
      <c r="E36" s="2"/>
      <c r="F36" s="2"/>
      <c r="G36" s="2"/>
      <c r="H36" s="2"/>
      <c r="I36" s="2"/>
      <c r="J36" s="2"/>
      <c r="K36" s="2"/>
      <c r="L36" s="2"/>
      <c r="M36" s="2"/>
      <c r="N36" s="2"/>
      <c r="O36" s="2"/>
      <c r="P36" s="2"/>
      <c r="Q36" s="2"/>
      <c r="R36" s="2"/>
      <c r="S36" s="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6" t="s">
        <v>3</v>
      </c>
      <c r="B38" s="6" t="s">
        <v>4</v>
      </c>
      <c r="C38" s="6" t="s">
        <v>5</v>
      </c>
      <c r="D38" s="6" t="s">
        <v>6</v>
      </c>
      <c r="E38" s="7" t="s">
        <v>7</v>
      </c>
      <c r="F38" s="6" t="s">
        <v>172</v>
      </c>
      <c r="G38" s="6" t="s">
        <v>173</v>
      </c>
      <c r="H38" s="6" t="s">
        <v>174</v>
      </c>
      <c r="I38" s="6" t="s">
        <v>175</v>
      </c>
      <c r="J38" s="6" t="s">
        <v>176</v>
      </c>
      <c r="K38" s="6" t="s">
        <v>177</v>
      </c>
      <c r="L38" s="6" t="s">
        <v>178</v>
      </c>
      <c r="M38" s="6" t="s">
        <v>179</v>
      </c>
      <c r="N38" s="6" t="s">
        <v>180</v>
      </c>
      <c r="O38" s="6" t="s">
        <v>181</v>
      </c>
      <c r="P38" s="6" t="s">
        <v>182</v>
      </c>
      <c r="Q38" s="6" t="s">
        <v>183</v>
      </c>
      <c r="R38" s="45"/>
      <c r="S38" s="6" t="s">
        <v>184</v>
      </c>
      <c r="T38" s="4"/>
      <c r="U38" s="4"/>
      <c r="V38" s="4"/>
      <c r="W38" s="4"/>
      <c r="X38" s="4"/>
      <c r="Y38" s="4"/>
      <c r="Z38" s="4"/>
    </row>
    <row r="39" ht="15.75" customHeight="1">
      <c r="A39" s="8">
        <f>Kontoplan!B29</f>
        <v>5910</v>
      </c>
      <c r="B39" s="8" t="str">
        <f>Kontoplan!C29</f>
        <v>Lunsjkort</v>
      </c>
      <c r="C39" s="9"/>
      <c r="D39" s="9"/>
      <c r="E39" s="16">
        <f t="shared" ref="E39:E70" si="3">SUM(F39:Q39)</f>
        <v>0</v>
      </c>
      <c r="F39" s="9">
        <v>0.0</v>
      </c>
      <c r="G39" s="9">
        <v>0.0</v>
      </c>
      <c r="H39" s="9">
        <v>0.0</v>
      </c>
      <c r="I39" s="9">
        <v>0.0</v>
      </c>
      <c r="J39" s="9">
        <v>0.0</v>
      </c>
      <c r="K39" s="9">
        <v>0.0</v>
      </c>
      <c r="L39" s="9">
        <v>0.0</v>
      </c>
      <c r="M39" s="9">
        <v>0.0</v>
      </c>
      <c r="N39" s="9">
        <v>0.0</v>
      </c>
      <c r="O39" s="9">
        <v>0.0</v>
      </c>
      <c r="P39" s="9">
        <v>0.0</v>
      </c>
      <c r="Q39" s="9">
        <v>0.0</v>
      </c>
      <c r="R39" s="4"/>
      <c r="S39" s="46"/>
      <c r="T39" s="4"/>
      <c r="U39" s="4"/>
      <c r="V39" s="4"/>
      <c r="W39" s="4"/>
      <c r="X39" s="4"/>
      <c r="Y39" s="4"/>
      <c r="Z39" s="4"/>
    </row>
    <row r="40" ht="15.75" customHeight="1">
      <c r="A40" s="8">
        <f>Kontoplan!B30</f>
        <v>5995</v>
      </c>
      <c r="B40" s="8" t="str">
        <f>Kontoplan!C30</f>
        <v>Styrekostnader</v>
      </c>
      <c r="C40" s="9"/>
      <c r="D40" s="9"/>
      <c r="E40" s="16">
        <f t="shared" si="3"/>
        <v>17000</v>
      </c>
      <c r="F40" s="9">
        <v>2000.0</v>
      </c>
      <c r="G40" s="9">
        <v>0.0</v>
      </c>
      <c r="H40" s="9">
        <v>0.0</v>
      </c>
      <c r="I40" s="9">
        <v>4500.0</v>
      </c>
      <c r="J40" s="9">
        <v>0.0</v>
      </c>
      <c r="K40" s="9">
        <v>2000.0</v>
      </c>
      <c r="L40" s="9">
        <v>0.0</v>
      </c>
      <c r="M40" s="9">
        <v>2000.0</v>
      </c>
      <c r="N40" s="9">
        <v>0.0</v>
      </c>
      <c r="O40" s="9">
        <v>4500.0</v>
      </c>
      <c r="P40" s="9">
        <v>2000.0</v>
      </c>
      <c r="Q40" s="9">
        <v>0.0</v>
      </c>
      <c r="R40" s="4"/>
      <c r="S40" s="46"/>
      <c r="T40" s="4"/>
      <c r="U40" s="4"/>
      <c r="V40" s="4"/>
      <c r="W40" s="4"/>
      <c r="X40" s="4"/>
      <c r="Y40" s="4"/>
      <c r="Z40" s="4"/>
    </row>
    <row r="41" ht="15.75" customHeight="1">
      <c r="A41" s="8">
        <f>Kontoplan!B31</f>
        <v>6480</v>
      </c>
      <c r="B41" s="8" t="str">
        <f>Kontoplan!C31</f>
        <v>Leiekostnad idrett</v>
      </c>
      <c r="C41" s="9"/>
      <c r="D41" s="9"/>
      <c r="E41" s="16">
        <f t="shared" si="3"/>
        <v>0</v>
      </c>
      <c r="F41" s="9">
        <v>0.0</v>
      </c>
      <c r="G41" s="9">
        <v>0.0</v>
      </c>
      <c r="H41" s="9">
        <v>0.0</v>
      </c>
      <c r="I41" s="9">
        <v>0.0</v>
      </c>
      <c r="J41" s="9">
        <v>0.0</v>
      </c>
      <c r="K41" s="9">
        <v>0.0</v>
      </c>
      <c r="L41" s="9">
        <v>0.0</v>
      </c>
      <c r="M41" s="9">
        <v>0.0</v>
      </c>
      <c r="N41" s="9">
        <v>0.0</v>
      </c>
      <c r="O41" s="9">
        <v>0.0</v>
      </c>
      <c r="P41" s="9">
        <v>0.0</v>
      </c>
      <c r="Q41" s="9">
        <v>0.0</v>
      </c>
      <c r="R41" s="4"/>
      <c r="S41" s="46"/>
      <c r="T41" s="4"/>
      <c r="U41" s="4"/>
      <c r="V41" s="4"/>
      <c r="W41" s="4"/>
      <c r="X41" s="4"/>
      <c r="Y41" s="4"/>
      <c r="Z41" s="4"/>
    </row>
    <row r="42" ht="15.75" customHeight="1">
      <c r="A42" s="8">
        <f>Kontoplan!B32</f>
        <v>6490</v>
      </c>
      <c r="B42" s="8" t="str">
        <f>Kontoplan!C32</f>
        <v>Leiekostnad annen</v>
      </c>
      <c r="C42" s="9"/>
      <c r="D42" s="9"/>
      <c r="E42" s="16">
        <f t="shared" si="3"/>
        <v>0</v>
      </c>
      <c r="F42" s="9">
        <v>0.0</v>
      </c>
      <c r="G42" s="9">
        <v>0.0</v>
      </c>
      <c r="H42" s="9">
        <v>0.0</v>
      </c>
      <c r="I42" s="9">
        <v>0.0</v>
      </c>
      <c r="J42" s="9">
        <v>0.0</v>
      </c>
      <c r="K42" s="9">
        <v>0.0</v>
      </c>
      <c r="L42" s="9">
        <v>0.0</v>
      </c>
      <c r="M42" s="9">
        <v>0.0</v>
      </c>
      <c r="N42" s="9">
        <v>0.0</v>
      </c>
      <c r="O42" s="9">
        <v>0.0</v>
      </c>
      <c r="P42" s="9">
        <v>0.0</v>
      </c>
      <c r="Q42" s="9">
        <v>0.0</v>
      </c>
      <c r="R42" s="4"/>
      <c r="S42" s="46"/>
      <c r="T42" s="4"/>
      <c r="U42" s="4"/>
      <c r="V42" s="4"/>
      <c r="W42" s="4"/>
      <c r="X42" s="4"/>
      <c r="Y42" s="4"/>
      <c r="Z42" s="4"/>
    </row>
    <row r="43" ht="15.75" customHeight="1">
      <c r="A43" s="8">
        <f>Kontoplan!B33</f>
        <v>6540</v>
      </c>
      <c r="B43" s="8" t="str">
        <f>Kontoplan!C33</f>
        <v>Idrettsutstyr</v>
      </c>
      <c r="C43" s="9"/>
      <c r="D43" s="9"/>
      <c r="E43" s="16">
        <f t="shared" si="3"/>
        <v>0</v>
      </c>
      <c r="F43" s="9">
        <v>0.0</v>
      </c>
      <c r="G43" s="9">
        <v>0.0</v>
      </c>
      <c r="H43" s="9">
        <v>0.0</v>
      </c>
      <c r="I43" s="9">
        <v>0.0</v>
      </c>
      <c r="J43" s="9">
        <v>0.0</v>
      </c>
      <c r="K43" s="9">
        <v>0.0</v>
      </c>
      <c r="L43" s="9">
        <v>0.0</v>
      </c>
      <c r="M43" s="9">
        <v>0.0</v>
      </c>
      <c r="N43" s="9">
        <v>0.0</v>
      </c>
      <c r="O43" s="9">
        <v>0.0</v>
      </c>
      <c r="P43" s="9">
        <v>0.0</v>
      </c>
      <c r="Q43" s="9">
        <v>0.0</v>
      </c>
      <c r="R43" s="4"/>
      <c r="S43" s="46"/>
      <c r="T43" s="4"/>
      <c r="U43" s="4"/>
      <c r="V43" s="4"/>
      <c r="W43" s="4"/>
      <c r="X43" s="4"/>
      <c r="Y43" s="4"/>
      <c r="Z43" s="4"/>
    </row>
    <row r="44" ht="15.75" customHeight="1">
      <c r="A44" s="8">
        <f>Kontoplan!B34</f>
        <v>6550</v>
      </c>
      <c r="B44" s="8" t="str">
        <f>Kontoplan!C34</f>
        <v>Driftsmateriale</v>
      </c>
      <c r="C44" s="9"/>
      <c r="D44" s="9"/>
      <c r="E44" s="16">
        <f t="shared" si="3"/>
        <v>0</v>
      </c>
      <c r="F44" s="9">
        <v>0.0</v>
      </c>
      <c r="G44" s="9">
        <v>0.0</v>
      </c>
      <c r="H44" s="9">
        <v>0.0</v>
      </c>
      <c r="I44" s="9">
        <v>0.0</v>
      </c>
      <c r="J44" s="9">
        <v>0.0</v>
      </c>
      <c r="K44" s="9">
        <v>0.0</v>
      </c>
      <c r="L44" s="9">
        <v>0.0</v>
      </c>
      <c r="M44" s="9">
        <v>0.0</v>
      </c>
      <c r="N44" s="9">
        <v>0.0</v>
      </c>
      <c r="O44" s="9">
        <v>0.0</v>
      </c>
      <c r="P44" s="9">
        <v>0.0</v>
      </c>
      <c r="Q44" s="9">
        <v>0.0</v>
      </c>
      <c r="R44" s="4"/>
      <c r="S44" s="46"/>
      <c r="T44" s="4"/>
      <c r="U44" s="4"/>
      <c r="V44" s="4"/>
      <c r="W44" s="4"/>
      <c r="X44" s="4"/>
      <c r="Y44" s="4"/>
      <c r="Z44" s="4"/>
    </row>
    <row r="45" ht="15.75" customHeight="1">
      <c r="A45" s="8">
        <f>Kontoplan!B35</f>
        <v>6555</v>
      </c>
      <c r="B45" s="8" t="str">
        <f>Kontoplan!C35</f>
        <v>Andre driftskostnader</v>
      </c>
      <c r="C45" s="9"/>
      <c r="D45" s="9"/>
      <c r="E45" s="16">
        <f t="shared" si="3"/>
        <v>0</v>
      </c>
      <c r="F45" s="9">
        <v>0.0</v>
      </c>
      <c r="G45" s="9">
        <v>0.0</v>
      </c>
      <c r="H45" s="9">
        <v>0.0</v>
      </c>
      <c r="I45" s="9">
        <v>0.0</v>
      </c>
      <c r="J45" s="9">
        <v>0.0</v>
      </c>
      <c r="K45" s="9">
        <v>0.0</v>
      </c>
      <c r="L45" s="9">
        <v>0.0</v>
      </c>
      <c r="M45" s="9">
        <v>0.0</v>
      </c>
      <c r="N45" s="9">
        <v>0.0</v>
      </c>
      <c r="O45" s="9">
        <v>0.0</v>
      </c>
      <c r="P45" s="9">
        <v>0.0</v>
      </c>
      <c r="Q45" s="9">
        <v>0.0</v>
      </c>
      <c r="R45" s="4"/>
      <c r="S45" s="46"/>
      <c r="T45" s="4"/>
      <c r="U45" s="4"/>
      <c r="V45" s="4"/>
      <c r="W45" s="4"/>
      <c r="X45" s="4"/>
      <c r="Y45" s="4"/>
      <c r="Z45" s="4"/>
    </row>
    <row r="46" ht="15.75" customHeight="1">
      <c r="A46" s="8">
        <f>Kontoplan!B36</f>
        <v>6571</v>
      </c>
      <c r="B46" s="8" t="str">
        <f>Kontoplan!C36</f>
        <v>Drakter</v>
      </c>
      <c r="C46" s="9"/>
      <c r="D46" s="9"/>
      <c r="E46" s="16">
        <f t="shared" si="3"/>
        <v>0</v>
      </c>
      <c r="F46" s="9">
        <v>0.0</v>
      </c>
      <c r="G46" s="9">
        <v>0.0</v>
      </c>
      <c r="H46" s="9">
        <v>0.0</v>
      </c>
      <c r="I46" s="9">
        <v>0.0</v>
      </c>
      <c r="J46" s="9">
        <v>0.0</v>
      </c>
      <c r="K46" s="9">
        <v>0.0</v>
      </c>
      <c r="L46" s="9">
        <v>0.0</v>
      </c>
      <c r="M46" s="9">
        <v>0.0</v>
      </c>
      <c r="N46" s="9">
        <v>0.0</v>
      </c>
      <c r="O46" s="9">
        <v>0.0</v>
      </c>
      <c r="P46" s="9">
        <v>0.0</v>
      </c>
      <c r="Q46" s="9">
        <v>0.0</v>
      </c>
      <c r="R46" s="4"/>
      <c r="S46" s="46"/>
      <c r="T46" s="4"/>
      <c r="U46" s="4"/>
      <c r="V46" s="4"/>
      <c r="W46" s="4"/>
      <c r="X46" s="4"/>
      <c r="Y46" s="4"/>
      <c r="Z46" s="4"/>
    </row>
    <row r="47" ht="15.75" customHeight="1">
      <c r="A47" s="8">
        <f>Kontoplan!B37</f>
        <v>6572</v>
      </c>
      <c r="B47" s="8" t="str">
        <f>Kontoplan!C37</f>
        <v>Annet klær</v>
      </c>
      <c r="C47" s="9"/>
      <c r="D47" s="9"/>
      <c r="E47" s="16">
        <f t="shared" si="3"/>
        <v>0</v>
      </c>
      <c r="F47" s="9">
        <v>0.0</v>
      </c>
      <c r="G47" s="9">
        <v>0.0</v>
      </c>
      <c r="H47" s="9">
        <v>0.0</v>
      </c>
      <c r="I47" s="9">
        <v>0.0</v>
      </c>
      <c r="J47" s="9">
        <v>0.0</v>
      </c>
      <c r="K47" s="9">
        <v>0.0</v>
      </c>
      <c r="L47" s="9">
        <v>0.0</v>
      </c>
      <c r="M47" s="9">
        <v>0.0</v>
      </c>
      <c r="N47" s="9">
        <v>0.0</v>
      </c>
      <c r="O47" s="9">
        <v>0.0</v>
      </c>
      <c r="P47" s="9">
        <v>0.0</v>
      </c>
      <c r="Q47" s="9">
        <v>0.0</v>
      </c>
      <c r="R47" s="4"/>
      <c r="S47" s="46"/>
      <c r="T47" s="4"/>
      <c r="U47" s="4"/>
      <c r="V47" s="4"/>
      <c r="W47" s="4"/>
      <c r="X47" s="4"/>
      <c r="Y47" s="4"/>
      <c r="Z47" s="4"/>
    </row>
    <row r="48" ht="15.75" customHeight="1">
      <c r="A48" s="8">
        <f>Kontoplan!B38</f>
        <v>6620</v>
      </c>
      <c r="B48" s="8" t="str">
        <f>Kontoplan!C38</f>
        <v>Reparasjon og vedlikehold</v>
      </c>
      <c r="C48" s="9"/>
      <c r="D48" s="9"/>
      <c r="E48" s="16">
        <f t="shared" si="3"/>
        <v>0</v>
      </c>
      <c r="F48" s="9">
        <v>0.0</v>
      </c>
      <c r="G48" s="9">
        <v>0.0</v>
      </c>
      <c r="H48" s="9">
        <v>0.0</v>
      </c>
      <c r="I48" s="9">
        <v>0.0</v>
      </c>
      <c r="J48" s="9">
        <v>0.0</v>
      </c>
      <c r="K48" s="9">
        <v>0.0</v>
      </c>
      <c r="L48" s="9">
        <v>0.0</v>
      </c>
      <c r="M48" s="9">
        <v>0.0</v>
      </c>
      <c r="N48" s="9">
        <v>0.0</v>
      </c>
      <c r="O48" s="9">
        <v>0.0</v>
      </c>
      <c r="P48" s="9">
        <v>0.0</v>
      </c>
      <c r="Q48" s="9">
        <v>0.0</v>
      </c>
      <c r="R48" s="4"/>
      <c r="S48" s="46"/>
      <c r="T48" s="4"/>
      <c r="U48" s="4"/>
      <c r="V48" s="4"/>
      <c r="W48" s="4"/>
      <c r="X48" s="4"/>
      <c r="Y48" s="4"/>
      <c r="Z48" s="4"/>
    </row>
    <row r="49" ht="15.75" customHeight="1">
      <c r="A49" s="8">
        <f>Kontoplan!B39</f>
        <v>6705</v>
      </c>
      <c r="B49" s="8" t="str">
        <f>Kontoplan!C39</f>
        <v>Regnskapshonorar</v>
      </c>
      <c r="C49" s="9"/>
      <c r="D49" s="9"/>
      <c r="E49" s="16">
        <f t="shared" si="3"/>
        <v>0</v>
      </c>
      <c r="F49" s="9">
        <v>0.0</v>
      </c>
      <c r="G49" s="9">
        <v>0.0</v>
      </c>
      <c r="H49" s="9">
        <v>0.0</v>
      </c>
      <c r="I49" s="9">
        <v>0.0</v>
      </c>
      <c r="J49" s="9">
        <v>0.0</v>
      </c>
      <c r="K49" s="9">
        <v>0.0</v>
      </c>
      <c r="L49" s="9">
        <v>0.0</v>
      </c>
      <c r="M49" s="9">
        <v>0.0</v>
      </c>
      <c r="N49" s="9">
        <v>0.0</v>
      </c>
      <c r="O49" s="9">
        <v>0.0</v>
      </c>
      <c r="P49" s="9">
        <v>0.0</v>
      </c>
      <c r="Q49" s="9">
        <v>0.0</v>
      </c>
      <c r="R49" s="4"/>
      <c r="S49" s="46"/>
      <c r="T49" s="4"/>
      <c r="U49" s="4"/>
      <c r="V49" s="4"/>
      <c r="W49" s="4"/>
      <c r="X49" s="4"/>
      <c r="Y49" s="4"/>
      <c r="Z49" s="4"/>
    </row>
    <row r="50" ht="15.75" customHeight="1">
      <c r="A50" s="8">
        <f>Kontoplan!B40</f>
        <v>6710</v>
      </c>
      <c r="B50" s="8" t="str">
        <f>Kontoplan!C40</f>
        <v>Dommerhonorar</v>
      </c>
      <c r="C50" s="9"/>
      <c r="D50" s="9"/>
      <c r="E50" s="16">
        <f t="shared" si="3"/>
        <v>0</v>
      </c>
      <c r="F50" s="9">
        <v>0.0</v>
      </c>
      <c r="G50" s="9">
        <v>0.0</v>
      </c>
      <c r="H50" s="9">
        <v>0.0</v>
      </c>
      <c r="I50" s="9">
        <v>0.0</v>
      </c>
      <c r="J50" s="9">
        <v>0.0</v>
      </c>
      <c r="K50" s="9">
        <v>0.0</v>
      </c>
      <c r="L50" s="9">
        <v>0.0</v>
      </c>
      <c r="M50" s="9">
        <v>0.0</v>
      </c>
      <c r="N50" s="9">
        <v>0.0</v>
      </c>
      <c r="O50" s="9">
        <v>0.0</v>
      </c>
      <c r="P50" s="9">
        <v>0.0</v>
      </c>
      <c r="Q50" s="9">
        <v>0.0</v>
      </c>
      <c r="R50" s="4"/>
      <c r="S50" s="46"/>
      <c r="T50" s="4"/>
      <c r="U50" s="4"/>
      <c r="V50" s="4"/>
      <c r="W50" s="4"/>
      <c r="X50" s="4"/>
      <c r="Y50" s="4"/>
      <c r="Z50" s="4"/>
    </row>
    <row r="51" ht="15.75" customHeight="1">
      <c r="A51" s="8">
        <f>Kontoplan!B41</f>
        <v>6711</v>
      </c>
      <c r="B51" s="8" t="str">
        <f>Kontoplan!C41</f>
        <v>Trenerhonorar</v>
      </c>
      <c r="C51" s="9"/>
      <c r="D51" s="9"/>
      <c r="E51" s="16">
        <f t="shared" si="3"/>
        <v>0</v>
      </c>
      <c r="F51" s="9">
        <v>0.0</v>
      </c>
      <c r="G51" s="9">
        <v>0.0</v>
      </c>
      <c r="H51" s="9">
        <v>0.0</v>
      </c>
      <c r="I51" s="9">
        <v>0.0</v>
      </c>
      <c r="J51" s="9">
        <v>0.0</v>
      </c>
      <c r="K51" s="9">
        <v>0.0</v>
      </c>
      <c r="L51" s="9">
        <v>0.0</v>
      </c>
      <c r="M51" s="9">
        <v>0.0</v>
      </c>
      <c r="N51" s="9">
        <v>0.0</v>
      </c>
      <c r="O51" s="9">
        <v>0.0</v>
      </c>
      <c r="P51" s="9">
        <v>0.0</v>
      </c>
      <c r="Q51" s="9">
        <v>0.0</v>
      </c>
      <c r="R51" s="4"/>
      <c r="S51" s="46"/>
      <c r="T51" s="4"/>
      <c r="U51" s="4"/>
      <c r="V51" s="4"/>
      <c r="W51" s="4"/>
      <c r="X51" s="4"/>
      <c r="Y51" s="4"/>
      <c r="Z51" s="4"/>
    </row>
    <row r="52" ht="15.75" customHeight="1">
      <c r="A52" s="8">
        <f>Kontoplan!B42</f>
        <v>6800</v>
      </c>
      <c r="B52" s="8" t="str">
        <f>Kontoplan!C42</f>
        <v>Kontorrekvisita</v>
      </c>
      <c r="C52" s="9"/>
      <c r="D52" s="9"/>
      <c r="E52" s="16">
        <f t="shared" si="3"/>
        <v>0</v>
      </c>
      <c r="F52" s="9">
        <v>0.0</v>
      </c>
      <c r="G52" s="9">
        <v>0.0</v>
      </c>
      <c r="H52" s="9">
        <v>0.0</v>
      </c>
      <c r="I52" s="9">
        <v>0.0</v>
      </c>
      <c r="J52" s="9">
        <v>0.0</v>
      </c>
      <c r="K52" s="9">
        <v>0.0</v>
      </c>
      <c r="L52" s="9">
        <v>0.0</v>
      </c>
      <c r="M52" s="9">
        <v>0.0</v>
      </c>
      <c r="N52" s="9">
        <v>0.0</v>
      </c>
      <c r="O52" s="9">
        <v>0.0</v>
      </c>
      <c r="P52" s="9">
        <v>0.0</v>
      </c>
      <c r="Q52" s="9">
        <v>0.0</v>
      </c>
      <c r="R52" s="4"/>
      <c r="S52" s="46"/>
      <c r="T52" s="4"/>
      <c r="U52" s="4"/>
      <c r="V52" s="4"/>
      <c r="W52" s="4"/>
      <c r="X52" s="4"/>
      <c r="Y52" s="4"/>
      <c r="Z52" s="4"/>
    </row>
    <row r="53" ht="15.75" customHeight="1">
      <c r="A53" s="8">
        <f>Kontoplan!B43</f>
        <v>6810</v>
      </c>
      <c r="B53" s="8" t="str">
        <f>Kontoplan!C43</f>
        <v>Datakostnad</v>
      </c>
      <c r="C53" s="9"/>
      <c r="D53" s="9"/>
      <c r="E53" s="16">
        <f t="shared" si="3"/>
        <v>0</v>
      </c>
      <c r="F53" s="9">
        <v>0.0</v>
      </c>
      <c r="G53" s="9">
        <v>0.0</v>
      </c>
      <c r="H53" s="9">
        <v>0.0</v>
      </c>
      <c r="I53" s="9">
        <v>0.0</v>
      </c>
      <c r="J53" s="9">
        <v>0.0</v>
      </c>
      <c r="K53" s="9">
        <v>0.0</v>
      </c>
      <c r="L53" s="9">
        <v>0.0</v>
      </c>
      <c r="M53" s="9">
        <v>0.0</v>
      </c>
      <c r="N53" s="9">
        <v>0.0</v>
      </c>
      <c r="O53" s="9">
        <v>0.0</v>
      </c>
      <c r="P53" s="9">
        <v>0.0</v>
      </c>
      <c r="Q53" s="9">
        <v>0.0</v>
      </c>
      <c r="R53" s="4"/>
      <c r="S53" s="46"/>
      <c r="T53" s="4"/>
      <c r="U53" s="4"/>
      <c r="V53" s="4"/>
      <c r="W53" s="4"/>
      <c r="X53" s="4"/>
      <c r="Y53" s="4"/>
      <c r="Z53" s="4"/>
    </row>
    <row r="54" ht="15.75" customHeight="1">
      <c r="A54" s="8">
        <f>Kontoplan!B44</f>
        <v>6860</v>
      </c>
      <c r="B54" s="8" t="str">
        <f>Kontoplan!C44</f>
        <v>Møte, kurs, oppdatering o.l</v>
      </c>
      <c r="C54" s="9"/>
      <c r="D54" s="9"/>
      <c r="E54" s="16">
        <f t="shared" si="3"/>
        <v>1800</v>
      </c>
      <c r="F54" s="9">
        <v>400.0</v>
      </c>
      <c r="G54" s="9">
        <v>0.0</v>
      </c>
      <c r="H54" s="9">
        <v>700.0</v>
      </c>
      <c r="I54" s="9">
        <v>0.0</v>
      </c>
      <c r="J54" s="9">
        <v>0.0</v>
      </c>
      <c r="K54" s="9">
        <v>0.0</v>
      </c>
      <c r="L54" s="9">
        <v>0.0</v>
      </c>
      <c r="M54" s="9">
        <v>0.0</v>
      </c>
      <c r="N54" s="9">
        <v>0.0</v>
      </c>
      <c r="O54" s="9">
        <v>700.0</v>
      </c>
      <c r="P54" s="9">
        <v>0.0</v>
      </c>
      <c r="Q54" s="9">
        <v>0.0</v>
      </c>
      <c r="R54" s="4"/>
      <c r="S54" s="46"/>
      <c r="T54" s="4"/>
      <c r="U54" s="4"/>
      <c r="V54" s="4"/>
      <c r="W54" s="4"/>
      <c r="X54" s="4"/>
      <c r="Y54" s="4"/>
      <c r="Z54" s="4"/>
    </row>
    <row r="55" ht="15.75" customHeight="1">
      <c r="A55" s="8">
        <f>Kontoplan!B45</f>
        <v>6900</v>
      </c>
      <c r="B55" s="8" t="str">
        <f>Kontoplan!C45</f>
        <v>Mobil</v>
      </c>
      <c r="C55" s="9"/>
      <c r="D55" s="9"/>
      <c r="E55" s="16">
        <f t="shared" si="3"/>
        <v>0</v>
      </c>
      <c r="F55" s="9">
        <v>0.0</v>
      </c>
      <c r="G55" s="9">
        <v>0.0</v>
      </c>
      <c r="H55" s="9">
        <v>0.0</v>
      </c>
      <c r="I55" s="9">
        <v>0.0</v>
      </c>
      <c r="J55" s="9">
        <v>0.0</v>
      </c>
      <c r="K55" s="9">
        <v>0.0</v>
      </c>
      <c r="L55" s="9">
        <v>0.0</v>
      </c>
      <c r="M55" s="9">
        <v>0.0</v>
      </c>
      <c r="N55" s="9">
        <v>0.0</v>
      </c>
      <c r="O55" s="9">
        <v>0.0</v>
      </c>
      <c r="P55" s="9">
        <v>0.0</v>
      </c>
      <c r="Q55" s="9">
        <v>0.0</v>
      </c>
      <c r="R55" s="4"/>
      <c r="S55" s="46"/>
      <c r="T55" s="4"/>
      <c r="U55" s="4"/>
      <c r="V55" s="4"/>
      <c r="W55" s="4"/>
      <c r="X55" s="4"/>
      <c r="Y55" s="4"/>
      <c r="Z55" s="4"/>
    </row>
    <row r="56" ht="15.75" customHeight="1">
      <c r="A56" s="8">
        <f>Kontoplan!B46</f>
        <v>7140</v>
      </c>
      <c r="B56" s="8" t="str">
        <f>Kontoplan!C46</f>
        <v>Reisekostnad idrett</v>
      </c>
      <c r="C56" s="9"/>
      <c r="D56" s="9"/>
      <c r="E56" s="16">
        <f t="shared" si="3"/>
        <v>0</v>
      </c>
      <c r="F56" s="9">
        <v>0.0</v>
      </c>
      <c r="G56" s="9">
        <v>0.0</v>
      </c>
      <c r="H56" s="9">
        <v>0.0</v>
      </c>
      <c r="I56" s="9">
        <v>0.0</v>
      </c>
      <c r="J56" s="9">
        <v>0.0</v>
      </c>
      <c r="K56" s="9">
        <v>0.0</v>
      </c>
      <c r="L56" s="9">
        <v>0.0</v>
      </c>
      <c r="M56" s="9">
        <v>0.0</v>
      </c>
      <c r="N56" s="9">
        <v>0.0</v>
      </c>
      <c r="O56" s="9">
        <v>0.0</v>
      </c>
      <c r="P56" s="9">
        <v>0.0</v>
      </c>
      <c r="Q56" s="9">
        <v>0.0</v>
      </c>
      <c r="R56" s="4"/>
      <c r="S56" s="46"/>
      <c r="T56" s="4"/>
      <c r="U56" s="4"/>
      <c r="V56" s="4"/>
      <c r="W56" s="4"/>
      <c r="X56" s="4"/>
      <c r="Y56" s="4"/>
      <c r="Z56" s="4"/>
    </row>
    <row r="57" ht="15.75" customHeight="1">
      <c r="A57" s="8">
        <f>Kontoplan!B47</f>
        <v>7141</v>
      </c>
      <c r="B57" s="8" t="str">
        <f>Kontoplan!C47</f>
        <v>Reisekostnad annet</v>
      </c>
      <c r="C57" s="9"/>
      <c r="D57" s="9"/>
      <c r="E57" s="16">
        <f t="shared" si="3"/>
        <v>0</v>
      </c>
      <c r="F57" s="9">
        <v>0.0</v>
      </c>
      <c r="G57" s="9">
        <v>0.0</v>
      </c>
      <c r="H57" s="9">
        <v>0.0</v>
      </c>
      <c r="I57" s="9">
        <v>0.0</v>
      </c>
      <c r="J57" s="9">
        <v>0.0</v>
      </c>
      <c r="K57" s="9">
        <v>0.0</v>
      </c>
      <c r="L57" s="9">
        <v>0.0</v>
      </c>
      <c r="M57" s="9">
        <v>0.0</v>
      </c>
      <c r="N57" s="9">
        <v>0.0</v>
      </c>
      <c r="O57" s="9">
        <v>0.0</v>
      </c>
      <c r="P57" s="9">
        <v>0.0</v>
      </c>
      <c r="Q57" s="9">
        <v>0.0</v>
      </c>
      <c r="R57" s="4"/>
      <c r="S57" s="46"/>
      <c r="T57" s="4"/>
      <c r="U57" s="4"/>
      <c r="V57" s="4"/>
      <c r="W57" s="4"/>
      <c r="X57" s="4"/>
      <c r="Y57" s="4"/>
      <c r="Z57" s="4"/>
    </row>
    <row r="58" ht="15.75" customHeight="1">
      <c r="A58" s="8">
        <f>Kontoplan!B48</f>
        <v>7310</v>
      </c>
      <c r="B58" s="8" t="str">
        <f>Kontoplan!C48</f>
        <v>Arrangement, idrett</v>
      </c>
      <c r="C58" s="9"/>
      <c r="D58" s="9"/>
      <c r="E58" s="16">
        <f t="shared" si="3"/>
        <v>0</v>
      </c>
      <c r="F58" s="9">
        <v>0.0</v>
      </c>
      <c r="G58" s="9">
        <v>0.0</v>
      </c>
      <c r="H58" s="9">
        <v>0.0</v>
      </c>
      <c r="I58" s="9">
        <v>0.0</v>
      </c>
      <c r="J58" s="9">
        <v>0.0</v>
      </c>
      <c r="K58" s="9">
        <v>0.0</v>
      </c>
      <c r="L58" s="9">
        <v>0.0</v>
      </c>
      <c r="M58" s="9">
        <v>0.0</v>
      </c>
      <c r="N58" s="9">
        <v>0.0</v>
      </c>
      <c r="O58" s="9">
        <v>0.0</v>
      </c>
      <c r="P58" s="9">
        <v>0.0</v>
      </c>
      <c r="Q58" s="9">
        <v>0.0</v>
      </c>
      <c r="R58" s="4"/>
      <c r="S58" s="46"/>
      <c r="T58" s="4"/>
      <c r="U58" s="4"/>
      <c r="V58" s="4"/>
      <c r="W58" s="4"/>
      <c r="X58" s="4"/>
      <c r="Y58" s="4"/>
      <c r="Z58" s="4"/>
    </row>
    <row r="59" ht="15.75" customHeight="1">
      <c r="A59" s="8">
        <f>Kontoplan!B49</f>
        <v>7315</v>
      </c>
      <c r="B59" s="8" t="str">
        <f>Kontoplan!C49</f>
        <v>Arrangement, ikke idrett</v>
      </c>
      <c r="C59" s="9"/>
      <c r="D59" s="9"/>
      <c r="E59" s="16">
        <f t="shared" si="3"/>
        <v>0</v>
      </c>
      <c r="F59" s="9">
        <v>0.0</v>
      </c>
      <c r="G59" s="9">
        <v>0.0</v>
      </c>
      <c r="H59" s="9">
        <v>0.0</v>
      </c>
      <c r="I59" s="9">
        <v>0.0</v>
      </c>
      <c r="J59" s="9">
        <v>0.0</v>
      </c>
      <c r="K59" s="9">
        <v>0.0</v>
      </c>
      <c r="L59" s="9">
        <v>0.0</v>
      </c>
      <c r="M59" s="9">
        <v>0.0</v>
      </c>
      <c r="N59" s="9">
        <v>0.0</v>
      </c>
      <c r="O59" s="9">
        <v>0.0</v>
      </c>
      <c r="P59" s="9">
        <v>0.0</v>
      </c>
      <c r="Q59" s="9">
        <v>0.0</v>
      </c>
      <c r="R59" s="4"/>
      <c r="S59" s="46"/>
      <c r="T59" s="4"/>
      <c r="U59" s="4"/>
      <c r="V59" s="4"/>
      <c r="W59" s="4"/>
      <c r="X59" s="4"/>
      <c r="Y59" s="4"/>
      <c r="Z59" s="4"/>
    </row>
    <row r="60" ht="15.75" customHeight="1">
      <c r="A60" s="8">
        <f>Kontoplan!B50</f>
        <v>7320</v>
      </c>
      <c r="B60" s="8" t="str">
        <f>Kontoplan!C50</f>
        <v>Markedsføring</v>
      </c>
      <c r="C60" s="9"/>
      <c r="D60" s="9"/>
      <c r="E60" s="16">
        <f t="shared" si="3"/>
        <v>0</v>
      </c>
      <c r="F60" s="9">
        <v>0.0</v>
      </c>
      <c r="G60" s="9">
        <v>0.0</v>
      </c>
      <c r="H60" s="9">
        <v>0.0</v>
      </c>
      <c r="I60" s="9">
        <v>0.0</v>
      </c>
      <c r="J60" s="9">
        <v>0.0</v>
      </c>
      <c r="K60" s="9">
        <v>0.0</v>
      </c>
      <c r="L60" s="9">
        <v>0.0</v>
      </c>
      <c r="M60" s="9">
        <v>0.0</v>
      </c>
      <c r="N60" s="9">
        <v>0.0</v>
      </c>
      <c r="O60" s="9">
        <v>0.0</v>
      </c>
      <c r="P60" s="9">
        <v>0.0</v>
      </c>
      <c r="Q60" s="9">
        <v>0.0</v>
      </c>
      <c r="R60" s="4"/>
      <c r="S60" s="46"/>
      <c r="T60" s="4"/>
      <c r="U60" s="4"/>
      <c r="V60" s="4"/>
      <c r="W60" s="4"/>
      <c r="X60" s="4"/>
      <c r="Y60" s="4"/>
      <c r="Z60" s="4"/>
    </row>
    <row r="61" ht="15.75" customHeight="1">
      <c r="A61" s="8">
        <f>Kontoplan!B51</f>
        <v>7350</v>
      </c>
      <c r="B61" s="8" t="str">
        <f>Kontoplan!C51</f>
        <v>Representasjon</v>
      </c>
      <c r="C61" s="9"/>
      <c r="D61" s="9"/>
      <c r="E61" s="16">
        <f t="shared" si="3"/>
        <v>0</v>
      </c>
      <c r="F61" s="9">
        <v>0.0</v>
      </c>
      <c r="G61" s="9">
        <v>0.0</v>
      </c>
      <c r="H61" s="9">
        <v>0.0</v>
      </c>
      <c r="I61" s="9">
        <v>0.0</v>
      </c>
      <c r="J61" s="9">
        <v>0.0</v>
      </c>
      <c r="K61" s="9">
        <v>0.0</v>
      </c>
      <c r="L61" s="9">
        <v>0.0</v>
      </c>
      <c r="M61" s="9">
        <v>0.0</v>
      </c>
      <c r="N61" s="9">
        <v>0.0</v>
      </c>
      <c r="O61" s="9">
        <v>0.0</v>
      </c>
      <c r="P61" s="9">
        <v>0.0</v>
      </c>
      <c r="Q61" s="9">
        <v>0.0</v>
      </c>
      <c r="R61" s="4"/>
      <c r="S61" s="46"/>
      <c r="T61" s="4"/>
      <c r="U61" s="4"/>
      <c r="V61" s="4"/>
      <c r="W61" s="4"/>
      <c r="X61" s="4"/>
      <c r="Y61" s="4"/>
      <c r="Z61" s="4"/>
    </row>
    <row r="62" ht="15.75" customHeight="1">
      <c r="A62" s="8">
        <f>Kontoplan!B52</f>
        <v>7401</v>
      </c>
      <c r="B62" s="8" t="str">
        <f>Kontoplan!C52</f>
        <v>Bot</v>
      </c>
      <c r="C62" s="9"/>
      <c r="D62" s="9"/>
      <c r="E62" s="16">
        <f t="shared" si="3"/>
        <v>0</v>
      </c>
      <c r="F62" s="9">
        <v>0.0</v>
      </c>
      <c r="G62" s="9">
        <v>0.0</v>
      </c>
      <c r="H62" s="9">
        <v>0.0</v>
      </c>
      <c r="I62" s="9">
        <v>0.0</v>
      </c>
      <c r="J62" s="9">
        <v>0.0</v>
      </c>
      <c r="K62" s="9">
        <v>0.0</v>
      </c>
      <c r="L62" s="9">
        <v>0.0</v>
      </c>
      <c r="M62" s="9">
        <v>0.0</v>
      </c>
      <c r="N62" s="9">
        <v>0.0</v>
      </c>
      <c r="O62" s="9">
        <v>0.0</v>
      </c>
      <c r="P62" s="9">
        <v>0.0</v>
      </c>
      <c r="Q62" s="9">
        <v>0.0</v>
      </c>
      <c r="R62" s="4"/>
      <c r="S62" s="46"/>
      <c r="T62" s="4"/>
      <c r="U62" s="4"/>
      <c r="V62" s="4"/>
      <c r="W62" s="4"/>
      <c r="X62" s="4"/>
      <c r="Y62" s="4"/>
      <c r="Z62" s="4"/>
    </row>
    <row r="63" ht="15.75" customHeight="1">
      <c r="A63" s="8">
        <f>Kontoplan!B53</f>
        <v>7410</v>
      </c>
      <c r="B63" s="8" t="str">
        <f>Kontoplan!C53</f>
        <v>Kontingent</v>
      </c>
      <c r="C63" s="9"/>
      <c r="D63" s="9"/>
      <c r="E63" s="16">
        <f t="shared" si="3"/>
        <v>0</v>
      </c>
      <c r="F63" s="9">
        <v>0.0</v>
      </c>
      <c r="G63" s="9">
        <v>0.0</v>
      </c>
      <c r="H63" s="9">
        <v>0.0</v>
      </c>
      <c r="I63" s="9">
        <v>0.0</v>
      </c>
      <c r="J63" s="9">
        <v>0.0</v>
      </c>
      <c r="K63" s="9">
        <v>0.0</v>
      </c>
      <c r="L63" s="9">
        <v>0.0</v>
      </c>
      <c r="M63" s="9">
        <v>0.0</v>
      </c>
      <c r="N63" s="9">
        <v>0.0</v>
      </c>
      <c r="O63" s="9">
        <v>0.0</v>
      </c>
      <c r="P63" s="9">
        <v>0.0</v>
      </c>
      <c r="Q63" s="9">
        <v>0.0</v>
      </c>
      <c r="R63" s="4"/>
      <c r="S63" s="46"/>
      <c r="T63" s="4"/>
      <c r="U63" s="4"/>
      <c r="V63" s="4"/>
      <c r="W63" s="4"/>
      <c r="X63" s="4"/>
      <c r="Y63" s="4"/>
      <c r="Z63" s="4"/>
    </row>
    <row r="64" ht="15.75" customHeight="1">
      <c r="A64" s="8">
        <f>Kontoplan!B54</f>
        <v>7430</v>
      </c>
      <c r="B64" s="8" t="str">
        <f>Kontoplan!C54</f>
        <v>Gave</v>
      </c>
      <c r="C64" s="9"/>
      <c r="D64" s="9"/>
      <c r="E64" s="16">
        <f t="shared" si="3"/>
        <v>0</v>
      </c>
      <c r="F64" s="9">
        <v>0.0</v>
      </c>
      <c r="G64" s="9">
        <v>0.0</v>
      </c>
      <c r="H64" s="9">
        <v>0.0</v>
      </c>
      <c r="I64" s="9">
        <v>0.0</v>
      </c>
      <c r="J64" s="9">
        <v>0.0</v>
      </c>
      <c r="K64" s="9">
        <v>0.0</v>
      </c>
      <c r="L64" s="9">
        <v>0.0</v>
      </c>
      <c r="M64" s="9">
        <v>0.0</v>
      </c>
      <c r="N64" s="9">
        <v>0.0</v>
      </c>
      <c r="O64" s="9">
        <v>0.0</v>
      </c>
      <c r="P64" s="9">
        <v>0.0</v>
      </c>
      <c r="Q64" s="9">
        <v>0.0</v>
      </c>
      <c r="R64" s="4"/>
      <c r="S64" s="46"/>
      <c r="T64" s="4"/>
      <c r="U64" s="4"/>
      <c r="V64" s="4"/>
      <c r="W64" s="4"/>
      <c r="X64" s="4"/>
      <c r="Y64" s="4"/>
      <c r="Z64" s="4"/>
    </row>
    <row r="65" ht="15.75" customHeight="1">
      <c r="A65" s="8">
        <f>Kontoplan!B55</f>
        <v>7500</v>
      </c>
      <c r="B65" s="8" t="str">
        <f>Kontoplan!C55</f>
        <v>Forsikringspremie</v>
      </c>
      <c r="C65" s="9"/>
      <c r="D65" s="9"/>
      <c r="E65" s="16">
        <f t="shared" si="3"/>
        <v>0</v>
      </c>
      <c r="F65" s="9">
        <v>0.0</v>
      </c>
      <c r="G65" s="9">
        <v>0.0</v>
      </c>
      <c r="H65" s="9">
        <v>0.0</v>
      </c>
      <c r="I65" s="9">
        <v>0.0</v>
      </c>
      <c r="J65" s="9">
        <v>0.0</v>
      </c>
      <c r="K65" s="9">
        <v>0.0</v>
      </c>
      <c r="L65" s="9">
        <v>0.0</v>
      </c>
      <c r="M65" s="9">
        <v>0.0</v>
      </c>
      <c r="N65" s="9">
        <v>0.0</v>
      </c>
      <c r="O65" s="9">
        <v>0.0</v>
      </c>
      <c r="P65" s="9">
        <v>0.0</v>
      </c>
      <c r="Q65" s="9">
        <v>0.0</v>
      </c>
      <c r="R65" s="4"/>
      <c r="S65" s="46"/>
      <c r="T65" s="4"/>
      <c r="U65" s="4"/>
      <c r="V65" s="4"/>
      <c r="W65" s="4"/>
      <c r="X65" s="4"/>
      <c r="Y65" s="4"/>
      <c r="Z65" s="4"/>
    </row>
    <row r="66" ht="15.75" customHeight="1">
      <c r="A66" s="8">
        <f>Kontoplan!B56</f>
        <v>7770</v>
      </c>
      <c r="B66" s="8" t="str">
        <f>Kontoplan!C56</f>
        <v>Bank og kortgebyr</v>
      </c>
      <c r="C66" s="9"/>
      <c r="D66" s="9"/>
      <c r="E66" s="16">
        <f t="shared" si="3"/>
        <v>0</v>
      </c>
      <c r="F66" s="9">
        <v>0.0</v>
      </c>
      <c r="G66" s="9">
        <v>0.0</v>
      </c>
      <c r="H66" s="9">
        <v>0.0</v>
      </c>
      <c r="I66" s="9">
        <v>0.0</v>
      </c>
      <c r="J66" s="9">
        <v>0.0</v>
      </c>
      <c r="K66" s="9">
        <v>0.0</v>
      </c>
      <c r="L66" s="9">
        <v>0.0</v>
      </c>
      <c r="M66" s="9">
        <v>0.0</v>
      </c>
      <c r="N66" s="9">
        <v>0.0</v>
      </c>
      <c r="O66" s="9">
        <v>0.0</v>
      </c>
      <c r="P66" s="9">
        <v>0.0</v>
      </c>
      <c r="Q66" s="9">
        <v>0.0</v>
      </c>
      <c r="R66" s="4"/>
      <c r="S66" s="46"/>
      <c r="T66" s="4"/>
      <c r="U66" s="4"/>
      <c r="V66" s="4"/>
      <c r="W66" s="4"/>
      <c r="X66" s="4"/>
      <c r="Y66" s="4"/>
      <c r="Z66" s="4"/>
    </row>
    <row r="67" ht="15.75" customHeight="1">
      <c r="A67" s="8">
        <f>Kontoplan!B57</f>
        <v>7791</v>
      </c>
      <c r="B67" s="8" t="str">
        <f>Kontoplan!C57</f>
        <v>Internstøtte grupper</v>
      </c>
      <c r="C67" s="9"/>
      <c r="D67" s="9"/>
      <c r="E67" s="16">
        <f t="shared" si="3"/>
        <v>0</v>
      </c>
      <c r="F67" s="9">
        <v>0.0</v>
      </c>
      <c r="G67" s="9">
        <v>0.0</v>
      </c>
      <c r="H67" s="9">
        <v>0.0</v>
      </c>
      <c r="I67" s="9">
        <v>0.0</v>
      </c>
      <c r="J67" s="9">
        <v>0.0</v>
      </c>
      <c r="K67" s="9">
        <v>0.0</v>
      </c>
      <c r="L67" s="9">
        <v>0.0</v>
      </c>
      <c r="M67" s="9">
        <v>0.0</v>
      </c>
      <c r="N67" s="9">
        <v>0.0</v>
      </c>
      <c r="O67" s="9">
        <v>0.0</v>
      </c>
      <c r="P67" s="9">
        <v>0.0</v>
      </c>
      <c r="Q67" s="9">
        <v>0.0</v>
      </c>
      <c r="R67" s="4"/>
      <c r="S67" s="46"/>
      <c r="T67" s="4"/>
      <c r="U67" s="4"/>
      <c r="V67" s="4"/>
      <c r="W67" s="4"/>
      <c r="X67" s="4"/>
      <c r="Y67" s="4"/>
      <c r="Z67" s="4"/>
    </row>
    <row r="68" ht="15.75" customHeight="1">
      <c r="A68" s="8">
        <f>Kontoplan!B58</f>
        <v>8050</v>
      </c>
      <c r="B68" s="8" t="str">
        <f>Kontoplan!C58</f>
        <v>Annen renteinntekt</v>
      </c>
      <c r="C68" s="9"/>
      <c r="D68" s="9"/>
      <c r="E68" s="16">
        <f t="shared" si="3"/>
        <v>0</v>
      </c>
      <c r="F68" s="9">
        <v>0.0</v>
      </c>
      <c r="G68" s="9">
        <v>0.0</v>
      </c>
      <c r="H68" s="9">
        <v>0.0</v>
      </c>
      <c r="I68" s="9">
        <v>0.0</v>
      </c>
      <c r="J68" s="9">
        <v>0.0</v>
      </c>
      <c r="K68" s="9">
        <v>0.0</v>
      </c>
      <c r="L68" s="9">
        <v>0.0</v>
      </c>
      <c r="M68" s="9">
        <v>0.0</v>
      </c>
      <c r="N68" s="9">
        <v>0.0</v>
      </c>
      <c r="O68" s="9">
        <v>0.0</v>
      </c>
      <c r="P68" s="9">
        <v>0.0</v>
      </c>
      <c r="Q68" s="9">
        <v>0.0</v>
      </c>
      <c r="R68" s="4"/>
      <c r="S68" s="46"/>
      <c r="T68" s="4"/>
      <c r="U68" s="4"/>
      <c r="V68" s="4"/>
      <c r="W68" s="4"/>
      <c r="X68" s="4"/>
      <c r="Y68" s="4"/>
      <c r="Z68" s="4"/>
    </row>
    <row r="69" ht="15.75" customHeight="1">
      <c r="A69" s="8">
        <f>Kontoplan!B59</f>
        <v>8150</v>
      </c>
      <c r="B69" s="8" t="str">
        <f>Kontoplan!C59</f>
        <v>Annen rentekostnad</v>
      </c>
      <c r="C69" s="9"/>
      <c r="D69" s="9"/>
      <c r="E69" s="16">
        <f t="shared" si="3"/>
        <v>0</v>
      </c>
      <c r="F69" s="9">
        <v>0.0</v>
      </c>
      <c r="G69" s="9">
        <v>0.0</v>
      </c>
      <c r="H69" s="9">
        <v>0.0</v>
      </c>
      <c r="I69" s="9">
        <v>0.0</v>
      </c>
      <c r="J69" s="9">
        <v>0.0</v>
      </c>
      <c r="K69" s="9">
        <v>0.0</v>
      </c>
      <c r="L69" s="9">
        <v>0.0</v>
      </c>
      <c r="M69" s="9">
        <v>0.0</v>
      </c>
      <c r="N69" s="9">
        <v>0.0</v>
      </c>
      <c r="O69" s="9">
        <v>0.0</v>
      </c>
      <c r="P69" s="9">
        <v>0.0</v>
      </c>
      <c r="Q69" s="9">
        <v>0.0</v>
      </c>
      <c r="R69" s="4"/>
      <c r="S69" s="46"/>
      <c r="T69" s="4"/>
      <c r="U69" s="4"/>
      <c r="V69" s="4"/>
      <c r="W69" s="4"/>
      <c r="X69" s="4"/>
      <c r="Y69" s="4"/>
      <c r="Z69" s="4"/>
    </row>
    <row r="70" ht="15.75" customHeight="1">
      <c r="A70" s="8">
        <f>Kontoplan!B60</f>
        <v>8170</v>
      </c>
      <c r="B70" s="8" t="str">
        <f>Kontoplan!C60</f>
        <v>Annen finanskostnad</v>
      </c>
      <c r="C70" s="9"/>
      <c r="D70" s="9"/>
      <c r="E70" s="16">
        <f t="shared" si="3"/>
        <v>0</v>
      </c>
      <c r="F70" s="9">
        <v>0.0</v>
      </c>
      <c r="G70" s="9">
        <v>0.0</v>
      </c>
      <c r="H70" s="9">
        <v>0.0</v>
      </c>
      <c r="I70" s="9">
        <v>0.0</v>
      </c>
      <c r="J70" s="9">
        <v>0.0</v>
      </c>
      <c r="K70" s="9">
        <v>0.0</v>
      </c>
      <c r="L70" s="9">
        <v>0.0</v>
      </c>
      <c r="M70" s="9">
        <v>0.0</v>
      </c>
      <c r="N70" s="9">
        <v>0.0</v>
      </c>
      <c r="O70" s="9">
        <v>0.0</v>
      </c>
      <c r="P70" s="9">
        <v>0.0</v>
      </c>
      <c r="Q70" s="9">
        <v>0.0</v>
      </c>
      <c r="R70" s="4"/>
      <c r="S70" s="46"/>
      <c r="T70" s="4"/>
      <c r="U70" s="4"/>
      <c r="V70" s="4"/>
      <c r="W70" s="4"/>
      <c r="X70" s="4"/>
      <c r="Y70" s="4"/>
      <c r="Z70" s="4"/>
    </row>
    <row r="71" ht="15.75" customHeight="1">
      <c r="A71" s="4"/>
      <c r="B71" s="4"/>
      <c r="C71" s="12"/>
      <c r="D71" s="12"/>
      <c r="E71" s="12"/>
      <c r="F71" s="12"/>
      <c r="G71" s="12"/>
      <c r="H71" s="12"/>
      <c r="I71" s="12"/>
      <c r="J71" s="12"/>
      <c r="K71" s="12"/>
      <c r="L71" s="12"/>
      <c r="M71" s="12"/>
      <c r="N71" s="12"/>
      <c r="O71" s="12"/>
      <c r="P71" s="12"/>
      <c r="Q71" s="12"/>
      <c r="R71" s="4"/>
      <c r="S71" s="4"/>
      <c r="T71" s="4"/>
      <c r="U71" s="4"/>
      <c r="V71" s="4"/>
      <c r="W71" s="4"/>
      <c r="X71" s="4"/>
      <c r="Y71" s="4"/>
      <c r="Z71" s="4"/>
    </row>
    <row r="72" ht="15.75" customHeight="1">
      <c r="A72" s="13" t="s">
        <v>32</v>
      </c>
      <c r="B72" s="14"/>
      <c r="C72" s="15">
        <f t="shared" ref="C72:Q72" si="4">SUM(C39:C71)</f>
        <v>0</v>
      </c>
      <c r="D72" s="15">
        <f t="shared" si="4"/>
        <v>0</v>
      </c>
      <c r="E72" s="16">
        <f t="shared" si="4"/>
        <v>18800</v>
      </c>
      <c r="F72" s="15">
        <f t="shared" si="4"/>
        <v>2400</v>
      </c>
      <c r="G72" s="15">
        <f t="shared" si="4"/>
        <v>0</v>
      </c>
      <c r="H72" s="15">
        <f t="shared" si="4"/>
        <v>700</v>
      </c>
      <c r="I72" s="15">
        <f t="shared" si="4"/>
        <v>4500</v>
      </c>
      <c r="J72" s="15">
        <f t="shared" si="4"/>
        <v>0</v>
      </c>
      <c r="K72" s="15">
        <f t="shared" si="4"/>
        <v>2000</v>
      </c>
      <c r="L72" s="15">
        <f t="shared" si="4"/>
        <v>0</v>
      </c>
      <c r="M72" s="15">
        <f t="shared" si="4"/>
        <v>2000</v>
      </c>
      <c r="N72" s="15">
        <f t="shared" si="4"/>
        <v>0</v>
      </c>
      <c r="O72" s="15">
        <f t="shared" si="4"/>
        <v>5200</v>
      </c>
      <c r="P72" s="15">
        <f t="shared" si="4"/>
        <v>2000</v>
      </c>
      <c r="Q72" s="15">
        <f t="shared" si="4"/>
        <v>0</v>
      </c>
      <c r="R72" s="4"/>
      <c r="S72" s="46"/>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13" t="s">
        <v>33</v>
      </c>
      <c r="B74" s="14"/>
      <c r="C74" s="15">
        <f t="shared" ref="C74:Q74" si="5">C32+C72</f>
        <v>0</v>
      </c>
      <c r="D74" s="15">
        <f t="shared" si="5"/>
        <v>0</v>
      </c>
      <c r="E74" s="16">
        <f t="shared" si="5"/>
        <v>18800</v>
      </c>
      <c r="F74" s="15">
        <f t="shared" si="5"/>
        <v>2400</v>
      </c>
      <c r="G74" s="15">
        <f t="shared" si="5"/>
        <v>0</v>
      </c>
      <c r="H74" s="15">
        <f t="shared" si="5"/>
        <v>700</v>
      </c>
      <c r="I74" s="15">
        <f t="shared" si="5"/>
        <v>4500</v>
      </c>
      <c r="J74" s="15">
        <f t="shared" si="5"/>
        <v>0</v>
      </c>
      <c r="K74" s="15">
        <f t="shared" si="5"/>
        <v>2000</v>
      </c>
      <c r="L74" s="15">
        <f t="shared" si="5"/>
        <v>0</v>
      </c>
      <c r="M74" s="15">
        <f t="shared" si="5"/>
        <v>2000</v>
      </c>
      <c r="N74" s="15">
        <f t="shared" si="5"/>
        <v>0</v>
      </c>
      <c r="O74" s="15">
        <f t="shared" si="5"/>
        <v>5200</v>
      </c>
      <c r="P74" s="15">
        <f t="shared" si="5"/>
        <v>2000</v>
      </c>
      <c r="Q74" s="15">
        <f t="shared" si="5"/>
        <v>0</v>
      </c>
      <c r="R74" s="4"/>
      <c r="S74" s="46"/>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paperSize="9"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2017-04-03T13:21:12Z</dcterms:created>
  <dc:creator>Microsoft Office User</dc:creator>
</cp:coreProperties>
</file>